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530"/>
  <workbookPr codeName="ThisWorkbook"/>
  <mc:AlternateContent xmlns:mc="http://schemas.openxmlformats.org/markup-compatibility/2006">
    <mc:Choice Requires="x15">
      <x15ac:absPath xmlns:x15ac="http://schemas.microsoft.com/office/spreadsheetml/2010/11/ac" url="C:\Users\lafab\OneDrive\Escritorio\Walter\Achs\17.- Enero\Tarea 2297\Archivos a subir\"/>
    </mc:Choice>
  </mc:AlternateContent>
  <xr:revisionPtr revIDLastSave="0" documentId="8_{C0312E0D-6A81-48A3-AD39-4060AF19AF25}" xr6:coauthVersionLast="46" xr6:coauthVersionMax="46" xr10:uidLastSave="{00000000-0000-0000-0000-000000000000}"/>
  <bookViews>
    <workbookView xWindow="-120" yWindow="-120" windowWidth="20730" windowHeight="11160" tabRatio="631" firstSheet="3" activeTab="3" xr2:uid="{00000000-000D-0000-FFFF-FFFF00000000}"/>
  </bookViews>
  <sheets>
    <sheet name="Instructivo" sheetId="7" state="hidden" r:id="rId1"/>
    <sheet name="Logica IP" sheetId="16" state="hidden" r:id="rId2"/>
    <sheet name="CopiaReco" sheetId="15" state="hidden" r:id="rId3"/>
    <sheet name="LISTA DE VERIFICACION" sheetId="8" r:id="rId4"/>
    <sheet name="CopiaLV" sheetId="9" state="hidden" r:id="rId5"/>
    <sheet name="Recomendaciones" sheetId="13" state="hidden" r:id="rId6"/>
    <sheet name="NO Aplica" sheetId="14" state="hidden" r:id="rId7"/>
    <sheet name="Grafico" sheetId="12" state="hidden" r:id="rId8"/>
    <sheet name="Hoja1" sheetId="6" state="hidden" r:id="rId9"/>
    <sheet name="Doc_51" sheetId="5" state="hidden" r:id="rId1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M2" i="5" l="1"/>
  <c r="L18" i="12"/>
  <c r="L16" i="12"/>
  <c r="C16" i="12"/>
  <c r="K14" i="12"/>
  <c r="K18" i="12" s="1"/>
  <c r="J14" i="12"/>
  <c r="J18" i="12" s="1"/>
  <c r="I14" i="12"/>
  <c r="E14" i="12"/>
  <c r="D14" i="12"/>
  <c r="I20" i="12" s="1"/>
  <c r="C14" i="12"/>
  <c r="G14" i="12" s="1"/>
  <c r="L13" i="12"/>
  <c r="H13" i="12"/>
  <c r="H12" i="12"/>
  <c r="H11" i="12"/>
  <c r="G11" i="12" s="1"/>
  <c r="H10" i="12"/>
  <c r="G10" i="12" s="1"/>
  <c r="H9" i="12"/>
  <c r="G9" i="12" s="1"/>
  <c r="L8" i="12"/>
  <c r="H8" i="12"/>
  <c r="G8" i="12" s="1"/>
  <c r="L7" i="12"/>
  <c r="H7" i="12"/>
  <c r="G7" i="12" s="1"/>
  <c r="L6" i="12"/>
  <c r="H6" i="12"/>
  <c r="G6" i="12" s="1"/>
  <c r="L5" i="12"/>
  <c r="H5" i="12"/>
  <c r="G5" i="12" s="1"/>
  <c r="L4" i="12"/>
  <c r="H4" i="12"/>
  <c r="G4" i="12" s="1"/>
  <c r="L3" i="12"/>
  <c r="H3" i="12"/>
  <c r="G3" i="12" s="1"/>
  <c r="C38" i="9"/>
  <c r="A13" i="9"/>
  <c r="A15" i="9" s="1"/>
  <c r="A16" i="9" s="1"/>
  <c r="A17" i="9" s="1"/>
  <c r="A18" i="9" s="1"/>
  <c r="A19" i="9" s="1"/>
  <c r="A20" i="9" s="1"/>
  <c r="A21" i="9" s="1"/>
  <c r="A22" i="9" s="1"/>
  <c r="A23" i="9" s="1"/>
  <c r="A25" i="9" s="1"/>
  <c r="A26" i="9" s="1"/>
  <c r="A27" i="9" s="1"/>
  <c r="A28" i="9" s="1"/>
  <c r="A30" i="9" s="1"/>
  <c r="A31" i="9" s="1"/>
  <c r="A32" i="9" s="1"/>
  <c r="A33" i="9" s="1"/>
  <c r="A34" i="9" s="1"/>
  <c r="A36" i="9" s="1"/>
  <c r="A37" i="9" s="1"/>
  <c r="A39" i="9" s="1"/>
  <c r="A40" i="9" s="1"/>
  <c r="A42" i="9" s="1"/>
  <c r="A44" i="9" s="1"/>
  <c r="A45" i="9" s="1"/>
  <c r="A46" i="9" s="1"/>
  <c r="A48" i="9" s="1"/>
  <c r="A49" i="9" s="1"/>
  <c r="A50" i="9" s="1"/>
  <c r="A51" i="9" s="1"/>
  <c r="A53" i="9" s="1"/>
  <c r="A54" i="9" s="1"/>
  <c r="A55" i="9" s="1"/>
  <c r="A56" i="9" s="1"/>
  <c r="E88" i="8"/>
  <c r="E87" i="8"/>
  <c r="E86" i="8"/>
  <c r="F84" i="8"/>
  <c r="F83" i="8"/>
  <c r="F82" i="8"/>
  <c r="F81" i="8"/>
  <c r="F79" i="8"/>
  <c r="F78" i="8"/>
  <c r="F77" i="8"/>
  <c r="F76" i="8"/>
  <c r="F74" i="8"/>
  <c r="F73" i="8"/>
  <c r="F72" i="8"/>
  <c r="F69" i="8"/>
  <c r="F67" i="8"/>
  <c r="F66" i="8"/>
  <c r="F64" i="8"/>
  <c r="F63" i="8"/>
  <c r="F61" i="8"/>
  <c r="F60" i="8"/>
  <c r="F59" i="8"/>
  <c r="F58" i="8"/>
  <c r="F57" i="8"/>
  <c r="F55" i="8"/>
  <c r="F54" i="8"/>
  <c r="F53" i="8"/>
  <c r="F52" i="8"/>
  <c r="F50" i="8"/>
  <c r="F49" i="8"/>
  <c r="F48" i="8"/>
  <c r="F47" i="8"/>
  <c r="F46" i="8"/>
  <c r="F45" i="8"/>
  <c r="F44" i="8"/>
  <c r="F43" i="8"/>
  <c r="F42" i="8"/>
  <c r="F40" i="8"/>
  <c r="B40" i="8"/>
  <c r="B42" i="8" s="1"/>
  <c r="B43" i="8" s="1"/>
  <c r="B44" i="8" s="1"/>
  <c r="B45" i="8" s="1"/>
  <c r="B46" i="8" s="1"/>
  <c r="B47" i="8" s="1"/>
  <c r="B48" i="8" s="1"/>
  <c r="B49" i="8" s="1"/>
  <c r="B50" i="8" s="1"/>
  <c r="B52" i="8" s="1"/>
  <c r="B53" i="8" s="1"/>
  <c r="B54" i="8" s="1"/>
  <c r="B55" i="8" s="1"/>
  <c r="B57" i="8" s="1"/>
  <c r="B58" i="8" s="1"/>
  <c r="B59" i="8" s="1"/>
  <c r="B60" i="8" s="1"/>
  <c r="B61" i="8" s="1"/>
  <c r="B63" i="8" s="1"/>
  <c r="B64" i="8" s="1"/>
  <c r="B66" i="8" s="1"/>
  <c r="B67" i="8" s="1"/>
  <c r="B69" i="8" s="1"/>
  <c r="B72" i="8" s="1"/>
  <c r="B73" i="8" s="1"/>
  <c r="B74" i="8" s="1"/>
  <c r="B76" i="8" s="1"/>
  <c r="B77" i="8" s="1"/>
  <c r="B78" i="8" s="1"/>
  <c r="B79" i="8" s="1"/>
  <c r="B81" i="8" s="1"/>
  <c r="B82" i="8" s="1"/>
  <c r="B83" i="8" s="1"/>
  <c r="B84" i="8" s="1"/>
  <c r="F39" i="8"/>
  <c r="F38" i="8"/>
  <c r="F37" i="8"/>
  <c r="F35" i="8"/>
  <c r="F34" i="8"/>
  <c r="F33" i="8"/>
  <c r="B25" i="16"/>
  <c r="B24" i="16"/>
  <c r="E11" i="16"/>
  <c r="E10" i="16"/>
  <c r="K8" i="16"/>
  <c r="J8" i="16"/>
  <c r="I8" i="16"/>
  <c r="H8" i="16"/>
  <c r="G8" i="16"/>
  <c r="F8" i="16"/>
  <c r="E8" i="16"/>
  <c r="D8" i="16"/>
  <c r="D7" i="16"/>
  <c r="D6" i="16"/>
  <c r="D20" i="16" l="1"/>
  <c r="B15" i="16" s="1"/>
  <c r="L14" i="12"/>
  <c r="I18" i="12"/>
  <c r="I21" i="12" s="1"/>
  <c r="D21" i="16"/>
  <c r="H14" i="12"/>
  <c r="E89" i="8"/>
  <c r="F86" i="8" s="1"/>
  <c r="D22" i="16" l="1"/>
  <c r="B14" i="16" s="1"/>
  <c r="B23" i="16" s="1"/>
  <c r="B26" i="16" s="1"/>
  <c r="F87" i="8"/>
</calcChain>
</file>

<file path=xl/sharedStrings.xml><?xml version="1.0" encoding="utf-8"?>
<sst xmlns="http://schemas.openxmlformats.org/spreadsheetml/2006/main" count="1160" uniqueCount="915">
  <si>
    <t>TIPO CALLE</t>
  </si>
  <si>
    <t>LO BARNECHEA</t>
  </si>
  <si>
    <t>PUENTE ALTO</t>
  </si>
  <si>
    <t xml:space="preserve">CUV </t>
  </si>
  <si>
    <t>Folio</t>
  </si>
  <si>
    <t>Tipo Documento</t>
  </si>
  <si>
    <t>ID Documento</t>
  </si>
  <si>
    <t>Tipo Documento Asociado</t>
  </si>
  <si>
    <t>ID Documento Asociado</t>
  </si>
  <si>
    <t>Rut Responsable</t>
  </si>
  <si>
    <t>Apellido Paterno Responsable</t>
  </si>
  <si>
    <t>Apellido Materno Responsable</t>
  </si>
  <si>
    <t>Nombres  Responsable</t>
  </si>
  <si>
    <t>Responsable Correo Profesional</t>
  </si>
  <si>
    <t>Rut Empleador</t>
  </si>
  <si>
    <t>Nombre Calle</t>
  </si>
  <si>
    <t>Localidad</t>
  </si>
  <si>
    <t>CIIU Texto o Giro Empleador evaluado</t>
  </si>
  <si>
    <t>N° Total Trabajadores Propios</t>
  </si>
  <si>
    <t>Nombre Empleador Principal</t>
  </si>
  <si>
    <t>Nombre Centro de Trabajo</t>
  </si>
  <si>
    <t>X (Latitud)</t>
  </si>
  <si>
    <t>Y (Longitud)</t>
  </si>
  <si>
    <t>N° Total Trabajadores CT</t>
  </si>
  <si>
    <t>N° Trabajadores Hombres CT</t>
  </si>
  <si>
    <t>Fecha Inicio Centro Trabajo</t>
  </si>
  <si>
    <t>Nombre Comuna</t>
  </si>
  <si>
    <t>Código Comuna 2010</t>
  </si>
  <si>
    <t>AISEN</t>
  </si>
  <si>
    <t>ALGARROBO</t>
  </si>
  <si>
    <t>ALHUE</t>
  </si>
  <si>
    <t>ALTO BIOBIO</t>
  </si>
  <si>
    <t>ALTO DEL CARMEN</t>
  </si>
  <si>
    <t>ALTO HOSPICIO</t>
  </si>
  <si>
    <t>ANCUD</t>
  </si>
  <si>
    <t>ANDACOLLO</t>
  </si>
  <si>
    <t>ANGOL</t>
  </si>
  <si>
    <t>ANTARTICA</t>
  </si>
  <si>
    <t>ANTOFAGASTA</t>
  </si>
  <si>
    <t>ANTUCO</t>
  </si>
  <si>
    <t>ARAUCO</t>
  </si>
  <si>
    <t>ARICA</t>
  </si>
  <si>
    <t>BUIN</t>
  </si>
  <si>
    <t>BULNES</t>
  </si>
  <si>
    <t>CABILDO</t>
  </si>
  <si>
    <t>CABO DE HORNOS</t>
  </si>
  <si>
    <t>CABRERO</t>
  </si>
  <si>
    <t>CALAMA</t>
  </si>
  <si>
    <t>CALBUCO</t>
  </si>
  <si>
    <t>CALDERA</t>
  </si>
  <si>
    <t>CALERA</t>
  </si>
  <si>
    <t>CALERA DE TANGO</t>
  </si>
  <si>
    <t>CALLE LARGA</t>
  </si>
  <si>
    <t>CAMARONES</t>
  </si>
  <si>
    <t>CAMIÑA</t>
  </si>
  <si>
    <t>CANELA</t>
  </si>
  <si>
    <t>CAÑETE</t>
  </si>
  <si>
    <t>CARAHUE</t>
  </si>
  <si>
    <t>CARTAGENA</t>
  </si>
  <si>
    <t>CASABLANCA</t>
  </si>
  <si>
    <t>CASTRO</t>
  </si>
  <si>
    <t>CATEMU</t>
  </si>
  <si>
    <t>CAUQUENES</t>
  </si>
  <si>
    <t>CERRILLOS</t>
  </si>
  <si>
    <t>CERRO NAVIA</t>
  </si>
  <si>
    <t>CHAITEN</t>
  </si>
  <si>
    <t>CHANCO</t>
  </si>
  <si>
    <t>CHAÑARAL</t>
  </si>
  <si>
    <t>CHEPICA</t>
  </si>
  <si>
    <t>CHIGUAYANTE</t>
  </si>
  <si>
    <t>CHILE CHICO</t>
  </si>
  <si>
    <t>CHILLAN</t>
  </si>
  <si>
    <t>CHILLAN VIEJO</t>
  </si>
  <si>
    <t>CHIMBARONGO</t>
  </si>
  <si>
    <t>CHOLCHOL</t>
  </si>
  <si>
    <t>CHONCHI</t>
  </si>
  <si>
    <t>CISNES</t>
  </si>
  <si>
    <t>COBQUECURA</t>
  </si>
  <si>
    <t>COCHAMO</t>
  </si>
  <si>
    <t>COCHRANE</t>
  </si>
  <si>
    <t>CODEGUA</t>
  </si>
  <si>
    <t>COELEMU</t>
  </si>
  <si>
    <t>COIHAIQUE</t>
  </si>
  <si>
    <t>COIHUECO</t>
  </si>
  <si>
    <t>COINCO</t>
  </si>
  <si>
    <t>COLBUN</t>
  </si>
  <si>
    <t>COLCHANE</t>
  </si>
  <si>
    <t>COLINA</t>
  </si>
  <si>
    <t>COLLIPULLI</t>
  </si>
  <si>
    <t>COLTAUCO</t>
  </si>
  <si>
    <t>COMBARBALA</t>
  </si>
  <si>
    <t>CONCEPCION</t>
  </si>
  <si>
    <t>CONCHALI</t>
  </si>
  <si>
    <t>CONCON</t>
  </si>
  <si>
    <t>CONSTITUCION</t>
  </si>
  <si>
    <t>CONTULMO</t>
  </si>
  <si>
    <t>COPIAPO</t>
  </si>
  <si>
    <t>COQUIMBO</t>
  </si>
  <si>
    <t>CORONEL</t>
  </si>
  <si>
    <t>CORRAL</t>
  </si>
  <si>
    <t>CUNCO</t>
  </si>
  <si>
    <t>CURACAUTIN</t>
  </si>
  <si>
    <t>CURACAVI</t>
  </si>
  <si>
    <t>CURACO DE VELEZ</t>
  </si>
  <si>
    <t>CURANILAHUE</t>
  </si>
  <si>
    <t>CURARREHUE</t>
  </si>
  <si>
    <t>CUREPTO</t>
  </si>
  <si>
    <t>CURICO</t>
  </si>
  <si>
    <t>DALCAHUE</t>
  </si>
  <si>
    <t>DIEGO DE ALMAGRO</t>
  </si>
  <si>
    <t>DOÑIHUE</t>
  </si>
  <si>
    <t>EL BOSQUE</t>
  </si>
  <si>
    <t>EL CARMEN</t>
  </si>
  <si>
    <t>EL MONTE</t>
  </si>
  <si>
    <t>EL QUISCO</t>
  </si>
  <si>
    <t>EL TABO</t>
  </si>
  <si>
    <t>EMPEDRADO</t>
  </si>
  <si>
    <t>ERCILLA</t>
  </si>
  <si>
    <t>ESTACION CENTRAL</t>
  </si>
  <si>
    <t>FLORIDA</t>
  </si>
  <si>
    <t>FREIRE</t>
  </si>
  <si>
    <t>FREIRINA</t>
  </si>
  <si>
    <t>FRESIA</t>
  </si>
  <si>
    <t>FRUTILLAR</t>
  </si>
  <si>
    <t>FUTALEUFU</t>
  </si>
  <si>
    <t>FUTRONO</t>
  </si>
  <si>
    <t>GALVARINO</t>
  </si>
  <si>
    <t>GENERAL LAGOS</t>
  </si>
  <si>
    <t>GORBEA</t>
  </si>
  <si>
    <t>GRANEROS</t>
  </si>
  <si>
    <t>GUAITECAS</t>
  </si>
  <si>
    <t>HIJUELAS</t>
  </si>
  <si>
    <t>HUALAIHUE</t>
  </si>
  <si>
    <t>HUALAÑE</t>
  </si>
  <si>
    <t>HUALPEN</t>
  </si>
  <si>
    <t>HUALQUI</t>
  </si>
  <si>
    <t>HUARA</t>
  </si>
  <si>
    <t>HUASCO</t>
  </si>
  <si>
    <t>HUECHURABA</t>
  </si>
  <si>
    <t>IGNORADA</t>
  </si>
  <si>
    <t>ILLAPEL</t>
  </si>
  <si>
    <t>INDEPENDENCIA</t>
  </si>
  <si>
    <t>IQUIQUE</t>
  </si>
  <si>
    <t>ISLA DE MAIPO</t>
  </si>
  <si>
    <t>ISLA  DE PASCUA</t>
  </si>
  <si>
    <t>JUAN FERNANDEZ</t>
  </si>
  <si>
    <t>LA CISTERNA</t>
  </si>
  <si>
    <t>LA CRUZ</t>
  </si>
  <si>
    <t>LA ESTRELLA</t>
  </si>
  <si>
    <t>LA FLORIDA</t>
  </si>
  <si>
    <t>LA GRANJA</t>
  </si>
  <si>
    <t>LA HIGUERA</t>
  </si>
  <si>
    <t>LA LIGUA</t>
  </si>
  <si>
    <t>LA PINTANA</t>
  </si>
  <si>
    <t>LA REINA</t>
  </si>
  <si>
    <t>LA SERENA</t>
  </si>
  <si>
    <t>LA UNION</t>
  </si>
  <si>
    <t>LAGO RANCO</t>
  </si>
  <si>
    <t>LAGO VERDE</t>
  </si>
  <si>
    <t>LAGUNA BLANCA</t>
  </si>
  <si>
    <t>LAJA</t>
  </si>
  <si>
    <t>LAMPA</t>
  </si>
  <si>
    <t>LANCO</t>
  </si>
  <si>
    <t>LAS CABRAS</t>
  </si>
  <si>
    <t>LAS CONDES</t>
  </si>
  <si>
    <t>LAUTARO</t>
  </si>
  <si>
    <t>LEBU</t>
  </si>
  <si>
    <t>LICANTEN</t>
  </si>
  <si>
    <t>LIMACHE</t>
  </si>
  <si>
    <t>LINARES</t>
  </si>
  <si>
    <t>LITUECHE</t>
  </si>
  <si>
    <t>LLAILLAY</t>
  </si>
  <si>
    <t>LLANQUIHUE</t>
  </si>
  <si>
    <t>LO ESPEJO</t>
  </si>
  <si>
    <t>LO PRADO</t>
  </si>
  <si>
    <t>LOLOL</t>
  </si>
  <si>
    <t>LONCOCHE</t>
  </si>
  <si>
    <t>LONGAVI</t>
  </si>
  <si>
    <t>LONQUIMAY</t>
  </si>
  <si>
    <t>LOS ALAMOS</t>
  </si>
  <si>
    <t>LOS ANDES</t>
  </si>
  <si>
    <t>LOS ANGELES</t>
  </si>
  <si>
    <t>LOS LAGOS</t>
  </si>
  <si>
    <t>LOS MUERMOS</t>
  </si>
  <si>
    <t>LOS SAUCES</t>
  </si>
  <si>
    <t>LOS VILOS</t>
  </si>
  <si>
    <t>LOTA</t>
  </si>
  <si>
    <t>LUMACO</t>
  </si>
  <si>
    <t>MACHALI</t>
  </si>
  <si>
    <t>MACUL</t>
  </si>
  <si>
    <t>MAFIL</t>
  </si>
  <si>
    <t>MAIPU</t>
  </si>
  <si>
    <t>MALLOA</t>
  </si>
  <si>
    <t>MARCHIHUE</t>
  </si>
  <si>
    <t>MARIA ELENA</t>
  </si>
  <si>
    <t>MARIA PINTO</t>
  </si>
  <si>
    <t>MARIQUINA</t>
  </si>
  <si>
    <t>MAULE</t>
  </si>
  <si>
    <t>MAULLIN</t>
  </si>
  <si>
    <t>MEJILLONES</t>
  </si>
  <si>
    <t>MELIPEUCO</t>
  </si>
  <si>
    <t>MELIPILLA</t>
  </si>
  <si>
    <t>MOLINA</t>
  </si>
  <si>
    <t>MONTE PATRIA</t>
  </si>
  <si>
    <t>MOSTAZAL</t>
  </si>
  <si>
    <t>MULCHEN</t>
  </si>
  <si>
    <t>NACIMIENTO</t>
  </si>
  <si>
    <t>NANCAGUA</t>
  </si>
  <si>
    <t>NATALES</t>
  </si>
  <si>
    <t>NAVIDAD</t>
  </si>
  <si>
    <t>NEGRETE</t>
  </si>
  <si>
    <t>NINHUE</t>
  </si>
  <si>
    <t>NOGALES</t>
  </si>
  <si>
    <t>NUEVA IMPERIAL</t>
  </si>
  <si>
    <t>ÑIQUEN</t>
  </si>
  <si>
    <t>ÑUÑOA</t>
  </si>
  <si>
    <t>O'HIGGINS</t>
  </si>
  <si>
    <t>OLIVAR</t>
  </si>
  <si>
    <t>OLLAGUE</t>
  </si>
  <si>
    <t>OLMUE</t>
  </si>
  <si>
    <t>OSORNO</t>
  </si>
  <si>
    <t>OVALLE</t>
  </si>
  <si>
    <t>PADRE HURTADO</t>
  </si>
  <si>
    <t>PADRE LAS CASAS</t>
  </si>
  <si>
    <t>PAIGUANO</t>
  </si>
  <si>
    <t>PAILLACO</t>
  </si>
  <si>
    <t>PAINE</t>
  </si>
  <si>
    <t>PALENA</t>
  </si>
  <si>
    <t>PALMILLA</t>
  </si>
  <si>
    <t>PANGUIPULLI</t>
  </si>
  <si>
    <t>PANQUEHUE</t>
  </si>
  <si>
    <t>PAPUDO</t>
  </si>
  <si>
    <t>PAREDONES</t>
  </si>
  <si>
    <t>PARRAL</t>
  </si>
  <si>
    <t>PEDRO AGUIRRE CERDA</t>
  </si>
  <si>
    <t>PELARCO</t>
  </si>
  <si>
    <t>PELLUHUE</t>
  </si>
  <si>
    <t>PEMUCO</t>
  </si>
  <si>
    <t>PENCAHUE</t>
  </si>
  <si>
    <t>PENCO</t>
  </si>
  <si>
    <t>PEÑAFLOR</t>
  </si>
  <si>
    <t>PEÑALOLEN</t>
  </si>
  <si>
    <t>PERALILLO</t>
  </si>
  <si>
    <t>PERQUENCO</t>
  </si>
  <si>
    <t>PETORCA</t>
  </si>
  <si>
    <t>PEUMO</t>
  </si>
  <si>
    <t>PICA</t>
  </si>
  <si>
    <t>PICHIDEGUA</t>
  </si>
  <si>
    <t>PICHILEMU</t>
  </si>
  <si>
    <t>PINTO</t>
  </si>
  <si>
    <t>PIRQUE</t>
  </si>
  <si>
    <t>PITRUFQUEN</t>
  </si>
  <si>
    <t>PLACILLA</t>
  </si>
  <si>
    <t>PORTEZUELO</t>
  </si>
  <si>
    <t>PORVENIR</t>
  </si>
  <si>
    <t>POZO ALMONTE</t>
  </si>
  <si>
    <t>PRIMAVERA</t>
  </si>
  <si>
    <t>PROVIDENCIA</t>
  </si>
  <si>
    <t>PUCHUNCAVI</t>
  </si>
  <si>
    <t>PUCON</t>
  </si>
  <si>
    <t>PUDAHUEL</t>
  </si>
  <si>
    <t>PUERTO MONTT</t>
  </si>
  <si>
    <t>PUERTO OCTAY</t>
  </si>
  <si>
    <t>PUERTO VARAS</t>
  </si>
  <si>
    <t>PUMANQUE</t>
  </si>
  <si>
    <t>PUNITAQUI</t>
  </si>
  <si>
    <t>PUNTA ARENAS</t>
  </si>
  <si>
    <t>PUQUELDON</t>
  </si>
  <si>
    <t>PUREN</t>
  </si>
  <si>
    <t>PURRANQUE</t>
  </si>
  <si>
    <t>PUTAENDO</t>
  </si>
  <si>
    <t>PUTRE</t>
  </si>
  <si>
    <t>PUYEHUE</t>
  </si>
  <si>
    <t>QUEILEN</t>
  </si>
  <si>
    <t>QUELLON</t>
  </si>
  <si>
    <t>QUEMCHI</t>
  </si>
  <si>
    <t>QUILACO</t>
  </si>
  <si>
    <t>QUILICURA</t>
  </si>
  <si>
    <t>QUILLECO</t>
  </si>
  <si>
    <t>QUILLON</t>
  </si>
  <si>
    <t>QUILLOTA</t>
  </si>
  <si>
    <t>QUILPUE</t>
  </si>
  <si>
    <t>QUINCHAO</t>
  </si>
  <si>
    <t>QUINTA DE TILCOCO</t>
  </si>
  <si>
    <t>QUINTA NORMAL</t>
  </si>
  <si>
    <t>QUINTERO</t>
  </si>
  <si>
    <t>QUIRIHUE</t>
  </si>
  <si>
    <t>RANCAGUA</t>
  </si>
  <si>
    <t>RANQUIL</t>
  </si>
  <si>
    <t>RAUCO</t>
  </si>
  <si>
    <t>RECOLETA</t>
  </si>
  <si>
    <t>RENAICO</t>
  </si>
  <si>
    <t>RENCA</t>
  </si>
  <si>
    <t>RENGO</t>
  </si>
  <si>
    <t>REQUINOA</t>
  </si>
  <si>
    <t>RETIRO</t>
  </si>
  <si>
    <t>RINCONADA</t>
  </si>
  <si>
    <t>RIO BUENO</t>
  </si>
  <si>
    <t>RÍO CLARO</t>
  </si>
  <si>
    <t>RIO HURTADO</t>
  </si>
  <si>
    <t>RÍO IBAÑEZ</t>
  </si>
  <si>
    <t>RIO NEGRO</t>
  </si>
  <si>
    <t>RIO VERDE</t>
  </si>
  <si>
    <t>ROMERAL</t>
  </si>
  <si>
    <t>SAAVEDRA</t>
  </si>
  <si>
    <t>SAGRADA FAMILIA</t>
  </si>
  <si>
    <t>SALAMANCA</t>
  </si>
  <si>
    <t>SAN ANTONIO</t>
  </si>
  <si>
    <t>SAN BERNARDO</t>
  </si>
  <si>
    <t>SAN CARLOS</t>
  </si>
  <si>
    <t>SAN CLEMENTE</t>
  </si>
  <si>
    <t>SAN ESTEBAN</t>
  </si>
  <si>
    <t>SAN FABIAN</t>
  </si>
  <si>
    <t>SAN FELIPE</t>
  </si>
  <si>
    <t>SAN FERNANDO</t>
  </si>
  <si>
    <t>SAN GREGORIO</t>
  </si>
  <si>
    <t>SAN IGNACIO</t>
  </si>
  <si>
    <t>SAN JAVIER</t>
  </si>
  <si>
    <t>SAN JOAQUIN</t>
  </si>
  <si>
    <t>SAN JOSE DE MAIPO</t>
  </si>
  <si>
    <t>SAN JUAN DE LA COSTA</t>
  </si>
  <si>
    <t>SAN MIGUEL</t>
  </si>
  <si>
    <t>SAN NICOLAS</t>
  </si>
  <si>
    <t>SAN PABLO</t>
  </si>
  <si>
    <t>SAN PEDRO</t>
  </si>
  <si>
    <t>SAN PEDRO DE ATACAMA</t>
  </si>
  <si>
    <t>SAN PEDRO DE LA PAZ</t>
  </si>
  <si>
    <t>SAN RAFAEL</t>
  </si>
  <si>
    <t>SAN RAMON</t>
  </si>
  <si>
    <t>SAN ROSENDO</t>
  </si>
  <si>
    <t>SAN VICENTE</t>
  </si>
  <si>
    <t>SANTA BARBARA</t>
  </si>
  <si>
    <t>SANTA CRUZ</t>
  </si>
  <si>
    <t>SANTA JUANA</t>
  </si>
  <si>
    <t>SANTA MARIA</t>
  </si>
  <si>
    <t>SANTIAGO</t>
  </si>
  <si>
    <t>SANTO DOMINGO</t>
  </si>
  <si>
    <t>SIERRA GORDA</t>
  </si>
  <si>
    <t>TALAGANTE</t>
  </si>
  <si>
    <t>TALCA</t>
  </si>
  <si>
    <t>TALCAHUANO</t>
  </si>
  <si>
    <t>TALTAL</t>
  </si>
  <si>
    <t>TEMUCO</t>
  </si>
  <si>
    <t>TENO</t>
  </si>
  <si>
    <t>TEODORO SCHMIDT</t>
  </si>
  <si>
    <t>TIERRA AMARILLA</t>
  </si>
  <si>
    <t>TILTIL</t>
  </si>
  <si>
    <t>TIMAUKEL</t>
  </si>
  <si>
    <t>TIRUA</t>
  </si>
  <si>
    <t>TOCOPILLA</t>
  </si>
  <si>
    <t>TOLTEN</t>
  </si>
  <si>
    <t>TOME</t>
  </si>
  <si>
    <t>TORRES DEL PAINE</t>
  </si>
  <si>
    <t>TORTEL</t>
  </si>
  <si>
    <t>TRAIGUEN</t>
  </si>
  <si>
    <t>TREGUACO</t>
  </si>
  <si>
    <t>TUCAPEL</t>
  </si>
  <si>
    <t>VALDIVIA</t>
  </si>
  <si>
    <t>VALLENAR</t>
  </si>
  <si>
    <t>VALPARAISO</t>
  </si>
  <si>
    <t>VICHUQUEN</t>
  </si>
  <si>
    <t>VICTORIA</t>
  </si>
  <si>
    <t>VICUÑA</t>
  </si>
  <si>
    <t>VILCUN</t>
  </si>
  <si>
    <t>VILLA ALEGRE</t>
  </si>
  <si>
    <t>VILLA ALEMANA</t>
  </si>
  <si>
    <t>VILLARRICA</t>
  </si>
  <si>
    <t>VIÑA DEL MAR</t>
  </si>
  <si>
    <t>VITACURA</t>
  </si>
  <si>
    <t>YERBAS BUENAS</t>
  </si>
  <si>
    <t>YUMBEL</t>
  </si>
  <si>
    <t>YUNGAY</t>
  </si>
  <si>
    <t>ZAPALLAR</t>
  </si>
  <si>
    <t>Fecha Emisión Documento Electrónico</t>
  </si>
  <si>
    <t xml:space="preserve">Rut Empleador Principal
</t>
  </si>
  <si>
    <t>Codigo del OA Emisor</t>
  </si>
  <si>
    <t>Codigo Agente Riesgo</t>
  </si>
  <si>
    <t>Razon Social</t>
  </si>
  <si>
    <t xml:space="preserve">Tipo Calle </t>
  </si>
  <si>
    <t>Numero</t>
  </si>
  <si>
    <t>Resto Direccion</t>
  </si>
  <si>
    <t>Comuna</t>
  </si>
  <si>
    <t>Codigo CIIU Empleador Evaluado</t>
  </si>
  <si>
    <t>Carácter Organización</t>
  </si>
  <si>
    <t>Numero Trabajadores Hombres</t>
  </si>
  <si>
    <t>Numero Trabajadores Mujer</t>
  </si>
  <si>
    <t xml:space="preserve">Reglamento de Higiene y Seguridad </t>
  </si>
  <si>
    <t xml:space="preserve">Reglamento de Higiene y Seguridad incorpora agente de riesgo </t>
  </si>
  <si>
    <t>Reglamento de Orden Higiene y Seguridad</t>
  </si>
  <si>
    <t xml:space="preserve">Reglamento de Orden Higiene y Seguridad incorpora Agente de riesgo </t>
  </si>
  <si>
    <t>Depto. Prevencion Riesgos</t>
  </si>
  <si>
    <t>Estado Centro Trabajo</t>
  </si>
  <si>
    <t>Correlativo Proyecto/contrato</t>
  </si>
  <si>
    <t xml:space="preserve">Tipo Empresa </t>
  </si>
  <si>
    <t>Tipo calle CT</t>
  </si>
  <si>
    <t>Nombre calle CT</t>
  </si>
  <si>
    <t>Descripcion Actividad Centro Trabajo</t>
  </si>
  <si>
    <t>N° Trabajadores Mujer CT</t>
  </si>
  <si>
    <t>Comité Paritario Constituido</t>
  </si>
  <si>
    <t>Experto Prevencion Riesgos</t>
  </si>
  <si>
    <t>Experto Prevencion Riesgos-Horas Semana dedicacion al CT</t>
  </si>
  <si>
    <t>Centro de trabajo con fecha de cierre conocida</t>
  </si>
  <si>
    <t>Fecha Término Centro Trabajo</t>
  </si>
  <si>
    <t>Presencia peligro</t>
  </si>
  <si>
    <t>Fecha Deteccion Peligro</t>
  </si>
  <si>
    <t>Origen</t>
  </si>
  <si>
    <t>Causas Cierre</t>
  </si>
  <si>
    <t>BP Centro Trabajo</t>
  </si>
  <si>
    <t>Numero CT</t>
  </si>
  <si>
    <t>Resto direccion CT</t>
  </si>
  <si>
    <t>Localidad CT</t>
  </si>
  <si>
    <t>Comuna CT</t>
  </si>
  <si>
    <t>Motivo Cierre</t>
  </si>
  <si>
    <t>Fecha Cierre</t>
  </si>
  <si>
    <t>05602</t>
  </si>
  <si>
    <t>08314</t>
  </si>
  <si>
    <t>03302</t>
  </si>
  <si>
    <t>01107</t>
  </si>
  <si>
    <t>04103</t>
  </si>
  <si>
    <t>09201</t>
  </si>
  <si>
    <t>02101</t>
  </si>
  <si>
    <t>08302</t>
  </si>
  <si>
    <t>08202</t>
  </si>
  <si>
    <t>08402</t>
  </si>
  <si>
    <t>05402</t>
  </si>
  <si>
    <t>08303</t>
  </si>
  <si>
    <t>02201</t>
  </si>
  <si>
    <t>03102</t>
  </si>
  <si>
    <t>05502</t>
  </si>
  <si>
    <t>05302</t>
  </si>
  <si>
    <t>01402</t>
  </si>
  <si>
    <t>04202</t>
  </si>
  <si>
    <t>08203</t>
  </si>
  <si>
    <t>09102</t>
  </si>
  <si>
    <t>05603</t>
  </si>
  <si>
    <t>05102</t>
  </si>
  <si>
    <t>05702</t>
  </si>
  <si>
    <t>07201</t>
  </si>
  <si>
    <t>07202</t>
  </si>
  <si>
    <t>03201</t>
  </si>
  <si>
    <t>06302</t>
  </si>
  <si>
    <t>08103</t>
  </si>
  <si>
    <t>08401</t>
  </si>
  <si>
    <t>08406</t>
  </si>
  <si>
    <t>06303</t>
  </si>
  <si>
    <t>09121</t>
  </si>
  <si>
    <t>08403</t>
  </si>
  <si>
    <t>06102</t>
  </si>
  <si>
    <t>08404</t>
  </si>
  <si>
    <t>08405</t>
  </si>
  <si>
    <t>06103</t>
  </si>
  <si>
    <t>07402</t>
  </si>
  <si>
    <t>01403</t>
  </si>
  <si>
    <t>09202</t>
  </si>
  <si>
    <t>06104</t>
  </si>
  <si>
    <t>04302</t>
  </si>
  <si>
    <t>08101</t>
  </si>
  <si>
    <t>05103</t>
  </si>
  <si>
    <t>07102</t>
  </si>
  <si>
    <t>08204</t>
  </si>
  <si>
    <t>03101</t>
  </si>
  <si>
    <t>04102</t>
  </si>
  <si>
    <t>08102</t>
  </si>
  <si>
    <t>09103</t>
  </si>
  <si>
    <t>09203</t>
  </si>
  <si>
    <t>08205</t>
  </si>
  <si>
    <t>09104</t>
  </si>
  <si>
    <t>07103</t>
  </si>
  <si>
    <t>07301</t>
  </si>
  <si>
    <t>03202</t>
  </si>
  <si>
    <t>06105</t>
  </si>
  <si>
    <t>08407</t>
  </si>
  <si>
    <t>05604</t>
  </si>
  <si>
    <t>05605</t>
  </si>
  <si>
    <t>07104</t>
  </si>
  <si>
    <t>09204</t>
  </si>
  <si>
    <t>08104</t>
  </si>
  <si>
    <t>09105</t>
  </si>
  <si>
    <t>03303</t>
  </si>
  <si>
    <t>09106</t>
  </si>
  <si>
    <t>09107</t>
  </si>
  <si>
    <t>06106</t>
  </si>
  <si>
    <t>05503</t>
  </si>
  <si>
    <t>07302</t>
  </si>
  <si>
    <t>08112</t>
  </si>
  <si>
    <t>08105</t>
  </si>
  <si>
    <t>01404</t>
  </si>
  <si>
    <t>03304</t>
  </si>
  <si>
    <t>04201</t>
  </si>
  <si>
    <t>01101</t>
  </si>
  <si>
    <t>05201</t>
  </si>
  <si>
    <t>05104</t>
  </si>
  <si>
    <t>05504</t>
  </si>
  <si>
    <t>06202</t>
  </si>
  <si>
    <t>04104</t>
  </si>
  <si>
    <t>05401</t>
  </si>
  <si>
    <t>04101</t>
  </si>
  <si>
    <t>08304</t>
  </si>
  <si>
    <t>06107</t>
  </si>
  <si>
    <t>09108</t>
  </si>
  <si>
    <t>08201</t>
  </si>
  <si>
    <t>07303</t>
  </si>
  <si>
    <t>05802</t>
  </si>
  <si>
    <t>07401</t>
  </si>
  <si>
    <t>06203</t>
  </si>
  <si>
    <t>05703</t>
  </si>
  <si>
    <t>06304</t>
  </si>
  <si>
    <t>09109</t>
  </si>
  <si>
    <t>07403</t>
  </si>
  <si>
    <t>09205</t>
  </si>
  <si>
    <t>08206</t>
  </si>
  <si>
    <t>05301</t>
  </si>
  <si>
    <t>08301</t>
  </si>
  <si>
    <t>09206</t>
  </si>
  <si>
    <t>04203</t>
  </si>
  <si>
    <t>08106</t>
  </si>
  <si>
    <t>09207</t>
  </si>
  <si>
    <t>06108</t>
  </si>
  <si>
    <t>06109</t>
  </si>
  <si>
    <t>06204</t>
  </si>
  <si>
    <t>02302</t>
  </si>
  <si>
    <t>07105</t>
  </si>
  <si>
    <t>02102</t>
  </si>
  <si>
    <t>09110</t>
  </si>
  <si>
    <t>07304</t>
  </si>
  <si>
    <t>04303</t>
  </si>
  <si>
    <t>06110</t>
  </si>
  <si>
    <t>08305</t>
  </si>
  <si>
    <t>08306</t>
  </si>
  <si>
    <t>06305</t>
  </si>
  <si>
    <t>06205</t>
  </si>
  <si>
    <t>08307</t>
  </si>
  <si>
    <t>08408</t>
  </si>
  <si>
    <t>05506</t>
  </si>
  <si>
    <t>09111</t>
  </si>
  <si>
    <t>08409</t>
  </si>
  <si>
    <t>06111</t>
  </si>
  <si>
    <t>02202</t>
  </si>
  <si>
    <t>05803</t>
  </si>
  <si>
    <t>04301</t>
  </si>
  <si>
    <t>09112</t>
  </si>
  <si>
    <t>04105</t>
  </si>
  <si>
    <t>06306</t>
  </si>
  <si>
    <t>05704</t>
  </si>
  <si>
    <t>05403</t>
  </si>
  <si>
    <t>06206</t>
  </si>
  <si>
    <t>07404</t>
  </si>
  <si>
    <t>07106</t>
  </si>
  <si>
    <t>07203</t>
  </si>
  <si>
    <t>08410</t>
  </si>
  <si>
    <t>07107</t>
  </si>
  <si>
    <t>08107</t>
  </si>
  <si>
    <t>06307</t>
  </si>
  <si>
    <t>09113</t>
  </si>
  <si>
    <t>05404</t>
  </si>
  <si>
    <t>06112</t>
  </si>
  <si>
    <t>01405</t>
  </si>
  <si>
    <t>06113</t>
  </si>
  <si>
    <t>06201</t>
  </si>
  <si>
    <t>08411</t>
  </si>
  <si>
    <t>09114</t>
  </si>
  <si>
    <t>06308</t>
  </si>
  <si>
    <t>08412</t>
  </si>
  <si>
    <t>01401</t>
  </si>
  <si>
    <t>05105</t>
  </si>
  <si>
    <t>09115</t>
  </si>
  <si>
    <t>06309</t>
  </si>
  <si>
    <t>04304</t>
  </si>
  <si>
    <t>09208</t>
  </si>
  <si>
    <t>05705</t>
  </si>
  <si>
    <t>08308</t>
  </si>
  <si>
    <t>08309</t>
  </si>
  <si>
    <t>08413</t>
  </si>
  <si>
    <t>05501</t>
  </si>
  <si>
    <t>05801</t>
  </si>
  <si>
    <t>06114</t>
  </si>
  <si>
    <t>05107</t>
  </si>
  <si>
    <t>08414</t>
  </si>
  <si>
    <t>06101</t>
  </si>
  <si>
    <t>08415</t>
  </si>
  <si>
    <t>07305</t>
  </si>
  <si>
    <t>09209</t>
  </si>
  <si>
    <t>06115</t>
  </si>
  <si>
    <t>06116</t>
  </si>
  <si>
    <t>07405</t>
  </si>
  <si>
    <t>05303</t>
  </si>
  <si>
    <t>07108</t>
  </si>
  <si>
    <t>04305</t>
  </si>
  <si>
    <t>07306</t>
  </si>
  <si>
    <t>09116</t>
  </si>
  <si>
    <t>07307</t>
  </si>
  <si>
    <t>04204</t>
  </si>
  <si>
    <t>05601</t>
  </si>
  <si>
    <t>08416</t>
  </si>
  <si>
    <t>07109</t>
  </si>
  <si>
    <t>05304</t>
  </si>
  <si>
    <t>08417</t>
  </si>
  <si>
    <t>05701</t>
  </si>
  <si>
    <t>06301</t>
  </si>
  <si>
    <t>08418</t>
  </si>
  <si>
    <t>07406</t>
  </si>
  <si>
    <t>08419</t>
  </si>
  <si>
    <t>02203</t>
  </si>
  <si>
    <t>08108</t>
  </si>
  <si>
    <t>07110</t>
  </si>
  <si>
    <t>08310</t>
  </si>
  <si>
    <t>06117</t>
  </si>
  <si>
    <t>08311</t>
  </si>
  <si>
    <t>06310</t>
  </si>
  <si>
    <t>08109</t>
  </si>
  <si>
    <t>05706</t>
  </si>
  <si>
    <t>05606</t>
  </si>
  <si>
    <t>02103</t>
  </si>
  <si>
    <t>07101</t>
  </si>
  <si>
    <t>08110</t>
  </si>
  <si>
    <t>02104</t>
  </si>
  <si>
    <t>09101</t>
  </si>
  <si>
    <t>07308</t>
  </si>
  <si>
    <t>09117</t>
  </si>
  <si>
    <t>03103</t>
  </si>
  <si>
    <t>08207</t>
  </si>
  <si>
    <t>02301</t>
  </si>
  <si>
    <t>09118</t>
  </si>
  <si>
    <t>08111</t>
  </si>
  <si>
    <t>09210</t>
  </si>
  <si>
    <t>08420</t>
  </si>
  <si>
    <t>08312</t>
  </si>
  <si>
    <t>03301</t>
  </si>
  <si>
    <t>05101</t>
  </si>
  <si>
    <t>07309</t>
  </si>
  <si>
    <t>09211</t>
  </si>
  <si>
    <t>04106</t>
  </si>
  <si>
    <t>09119</t>
  </si>
  <si>
    <t>07407</t>
  </si>
  <si>
    <t>05804</t>
  </si>
  <si>
    <t>09120</t>
  </si>
  <si>
    <t>05109</t>
  </si>
  <si>
    <t>07408</t>
  </si>
  <si>
    <t>08313</t>
  </si>
  <si>
    <t>08421</t>
  </si>
  <si>
    <t>05405</t>
  </si>
  <si>
    <t>INSTRUCTIVO PARA EL LLENADO DEL FORMULARIO DE IDENTIFICACIÓN DE PELIGRO</t>
  </si>
  <si>
    <t>1. Previo a comenzar a introducir datos en el formulario, presionar botón LIMPIAR DATOS.</t>
  </si>
  <si>
    <t>3. El número del Informe Técnico se generará por defecto al ingresar el ID del documento, y corresponderá al número de actividad SAP de este.</t>
  </si>
  <si>
    <t>4.  El ingreso de los rut deberá realizarse sin puntos intermedios.</t>
  </si>
  <si>
    <t>8. Los campos “X (LATITUD)” e “Y (LONGITUD)” deberán ser expresados con 7 decimales.</t>
  </si>
  <si>
    <t>9. Si el resultado del campo “CT FECHA CONOCIDA DE CIERRE” es No, entonces el campo “FECHA TERMINO CT” no deberá ser llenado.</t>
  </si>
  <si>
    <t>11. Una vez ingresados todos los datos en la hoja de IDENTIFICACION, presionar botón “GENERAR EXCEL PARA EVAST” y guardar el archivo según la siguiente descripción: ID + N° de actividad SAP + Nombre Empresa. El archivo deberá ser anexado en actividad SAP correspondiente.</t>
  </si>
  <si>
    <t>12. Luego, presionar botón “GENERAR INFORME PDF” para obtener el informe en formato pdf. Anexar el documento en actividad SAP correspondiente.</t>
  </si>
  <si>
    <t>2. Luego de ingresar el BP EMPRESA, el ingreso de los demás datos solo deberá realizarse en las celdas de color anaranjado. No podrá utilizarse el símbolo “&amp;”, debiendo ser reemplazado por la letra “Y” o la palabra “And”.</t>
  </si>
  <si>
    <t>5.  Para el ingreso de la dirección de la Empresa o del Centro de Trabajo, se han considerado los campos “NOMBRE CALLE DIRECCIÓN” y “NÚMERO DIRECCIÓN”, cualquier información complementaria, como por ejemplo: Depto., Oficina u otra similar, deberá ser ingresada en hoja “Doc_51”, celdas T2 o AS2, según sea el caso.</t>
  </si>
  <si>
    <t>6. Cuando el resultado de las celdas “REGLAMENTO DE H&amp;S” y “REGLAMENTO DE RIOH&amp;S” sea “No” o “No corresponde”, no será necesario completar los campos “REGLAMENTO DE H&amp;S incluye Sílice” y “REGLAMENTO DE RIOH&amp;S incluye Sílice”.</t>
  </si>
  <si>
    <t>7. Si el resultado del campo “ESTATUS CENTRO TRABAJO” corresponde a “Caduca”, en la celda ubicada al costado derecho de ésta se deberá seleccionar el motivo. Si el motivo seleccionado es “Otros” en hoja “Doc_51”, celda BL2, se deberá indicar a que corresponde.</t>
  </si>
  <si>
    <t>10. En pie de firma, insertar firma digital de quién realizó el informe e indicar su cargo y la agencia a la cual pertenece.</t>
  </si>
  <si>
    <t>Cumarinicos</t>
  </si>
  <si>
    <t>Carbamatos</t>
  </si>
  <si>
    <t>Plaguicida SO2</t>
  </si>
  <si>
    <t>Organofosforados</t>
  </si>
  <si>
    <t>Piretroides</t>
  </si>
  <si>
    <t>Inorganicos (Cr, As)</t>
  </si>
  <si>
    <t>Bromuro de Metilo</t>
  </si>
  <si>
    <t>En este centro de trabajo o faena no se utilizan plaguicidas.</t>
  </si>
  <si>
    <t>En el centro existen plaguicidas, pero su manejo no implica la exposición de los trabajadores a éstos; luego no es necesarios tener trabajadores en Programas de Vigilancia.</t>
  </si>
  <si>
    <t>CONDICIONES DE SEGURIDAD EN USO AGRICOLA DE PLAGUICIDAS</t>
  </si>
  <si>
    <t xml:space="preserve">Nombre Empresa: </t>
  </si>
  <si>
    <t xml:space="preserve">Rut: </t>
  </si>
  <si>
    <t>Nombre Responsable Información:</t>
  </si>
  <si>
    <t>Cargo Responsable Información</t>
  </si>
  <si>
    <t>Dirección</t>
  </si>
  <si>
    <t xml:space="preserve">Experto: </t>
  </si>
  <si>
    <t>Agencia</t>
  </si>
  <si>
    <t>OBJETIVO</t>
  </si>
  <si>
    <t>Verificar que existen las condiciones de seguridad necesarias para la utilización de plaguicidas.</t>
  </si>
  <si>
    <t>ALCANCE</t>
  </si>
  <si>
    <t xml:space="preserve">Esta lista se aplica a todas las empresas del sector agrícola asociadas a la ACHS. </t>
  </si>
  <si>
    <t>NC</t>
  </si>
  <si>
    <t xml:space="preserve">                                            RIESGO DEL REQUISITO    </t>
  </si>
  <si>
    <t xml:space="preserve">                     Riesgo Medio </t>
  </si>
  <si>
    <t xml:space="preserve">  Riesgo Alto</t>
  </si>
  <si>
    <t>NO</t>
  </si>
  <si>
    <t>SI</t>
  </si>
  <si>
    <t>REQUISITOS</t>
  </si>
  <si>
    <t>SELECCIONE SU RESPUESTA EN EL RECUADRO "CUMPLE"</t>
  </si>
  <si>
    <t>A</t>
  </si>
  <si>
    <t>CAPACITACIÓN Y ACREDITACIÓN DEL PERSONAL</t>
  </si>
  <si>
    <t xml:space="preserve"> EVIDENCIA CUMPLIMIENTO</t>
  </si>
  <si>
    <t>CUMPLE SI/NO</t>
  </si>
  <si>
    <t>RECOMENDACIÓN / ACCIÓN A SEGUIR</t>
  </si>
  <si>
    <t>¿Los encargados de supervisar, preparar y aplicar los plaguicidas están informados de los riesgos que éstos presentan?</t>
  </si>
  <si>
    <t>Registro escrito que contenga, fecha de la capacitación, duración, identificación del relator, temas tratados y firma de los asistentes.</t>
  </si>
  <si>
    <t>Solicitar capacitación sobre los riesgos de los plaguicidas a su organismo administrador o SAG.</t>
  </si>
  <si>
    <t>¿Los encargados de supervisar, preparar y aplicar los plaguicidas tienen cursos sobre el buen uso de éstos?</t>
  </si>
  <si>
    <r>
      <t xml:space="preserve"> Certificado de curso o documento que acredite que los encargados de manipular plaguicidas tienen curso con los siguientes contenidos:
</t>
    </r>
    <r>
      <rPr>
        <sz val="10"/>
        <color rgb="FF000000"/>
        <rFont val="Calibri"/>
        <family val="2"/>
      </rPr>
      <t>• Normas legales de importación, fabricación, comercialización, aplicación y uso de plaguicidas agrícolas de aplicación terrestre
•  Clasificación de los plaguicidas
• Fumigantes
•  Etiquetado de plaguicidas
• Manejo de plaguicidas
• Manejo de residuos
• Manejo ambiental
•  Identificación de situaciones de riesgo para la salud
• Elementos de protección personal
• Manejo de emergencias.</t>
    </r>
    <r>
      <rPr>
        <sz val="16"/>
        <color rgb="FF000000"/>
        <rFont val="Calibri"/>
        <family val="2"/>
      </rPr>
      <t xml:space="preserve">
</t>
    </r>
  </si>
  <si>
    <t>Capacitar al personal que supervisa, prepara y aplica plaguicidas en buenas prácticas y medidas de seguridad que se deben utilizar en estas tareas.</t>
  </si>
  <si>
    <t>¿El personal relacionado con el uso de plaguicidas tiene un programa de capacitación definido?</t>
  </si>
  <si>
    <t>Documento que contenga el programa de capacitación anual, indicando fechas de las actividades y responsable de realizarla.</t>
  </si>
  <si>
    <t>Hacer programa de capacitación del personal.</t>
  </si>
  <si>
    <t>B</t>
  </si>
  <si>
    <t>PREPARACIÓN DE MEZCLA</t>
  </si>
  <si>
    <t>¿Las herramientas y utensilios como poruña, agitador, estanque, etc., están en buen estado y son de uso exclusivo?</t>
  </si>
  <si>
    <t>Fotografía del material utilizado para preparar plaguicidas donde se observe que esta marcado de uso exclusivo.</t>
  </si>
  <si>
    <t>Para la preparación de mezclas disponer de los utensilios necesarios marcándolos y destinando un lugar exclusivo para guardarlos.</t>
  </si>
  <si>
    <t>¿El lugar para preparar mezclas es de uso exclusivo, está   alejado de fuentes de agua, bien iluminado y piso impermeable?</t>
  </si>
  <si>
    <t>Nota técnica (incluyendo fotografías si es necesario) con las características del lugar destinado a la carga de plaguicidas donde se describa la ventilación, se indique su ubicación lejos de otras personas, animales y fuentes de agua y especifique el piso impermeable con  sistema de contención y recolección de derrames.</t>
  </si>
  <si>
    <t>Habilitar un lugar exclusivo para preparar mezclas que sea bien iluminado, alejado de fuentes de agua y tenga su piso impermeable.</t>
  </si>
  <si>
    <t xml:space="preserve"> ¿El lugar donde se preparan las mezclas tiene una buena ventilación general?</t>
  </si>
  <si>
    <t>Informe Técnico con evaluación de la ventilación general del recinto donde se preparan mezclas. Al menos la renovación de aire debe ser de 6 cambios por hora.</t>
  </si>
  <si>
    <t>En el lugar donde se preparan mezclas habilitar un sistema de ventilación general, mecánico o natural, que cumpla con proporcionar al ambiente del orden de 6 cambios de aire. También puede ser al aire libre.</t>
  </si>
  <si>
    <t>¿La preparación de la mezcla se realiza en cabina provista de extracción localizada?</t>
  </si>
  <si>
    <t>Revisar la existencia de cabina e informe técnico con evaluación de su funcionamiento.</t>
  </si>
  <si>
    <t>Cuando corresponda, solicitar a una empresa especializada en ventilación industrial el diseño de una cabina para preparar mezclas.</t>
  </si>
  <si>
    <t>C</t>
  </si>
  <si>
    <t>PROTECCIÓN PERSONAL</t>
  </si>
  <si>
    <t>¿Tiene ropa impermeable para protección de cuerpo y cabeza, especialmente en el caso de aplicaciones?</t>
  </si>
  <si>
    <t>Fotografía y copia de especificaciones técnicas de la ropa.</t>
  </si>
  <si>
    <t>Proporcionar a su costo, a los trabajadores que manipulen, preparen o apliquen plaguicidas,  ropa impermeable para protección de cuerpo y cabeza.</t>
  </si>
  <si>
    <t>cronograma</t>
  </si>
  <si>
    <t xml:space="preserve"> ¿Tiene lentes o pantalla facial que impidan la penetración de los plaguicidas hacia los ojos?</t>
  </si>
  <si>
    <t>Fotografía y copia de especificaciones técnicas de la protección ocular.</t>
  </si>
  <si>
    <t>Proporcionar a su costo, a los trabajadores que manipulen, preparen o apliquen plaguicidas,  lentes o pantalla facial que impidan la penetración de los plaguicidas hacia los ojos.</t>
  </si>
  <si>
    <t>¿Tiene guantes de puño largo de goma, nitrilo, neoprén o látex?</t>
  </si>
  <si>
    <t>Fotografía y copia de especificaciones técnicas de los guantes.</t>
  </si>
  <si>
    <t>Proporcionar a su costo, a los trabajadores que manipulen, preparen o apliquen plaguicidas, guantes de puño largo de goma, nitrilo, neoprén o látex.</t>
  </si>
  <si>
    <t>¿Tiene máscara y filtro químico  específico para el producto utilizado o sistema suministro de aire de calidad respirable?</t>
  </si>
  <si>
    <t xml:space="preserve">Fotografía y copia de especificaciones técnicas de los equipos de protección respiratoria.
</t>
  </si>
  <si>
    <t>Proporcionar a su costo, a los trabajadores que manipulen, preparen o apliquen plaguicidas,  máscara y filtro químico  específico para el producto utilizado o sistema suministro de aire de calidad respirable.</t>
  </si>
  <si>
    <t>¿Los elementos de protección personal cuentan con certificación de calidad?</t>
  </si>
  <si>
    <t>Copia de los certificados de los equipos de protección personal que utilizan los trabajadores.</t>
  </si>
  <si>
    <t>Revisar que los equipos de protección personal que adquiera tengan certificación de entidades autorizadas.</t>
  </si>
  <si>
    <t>¿Los trabajadores utilizan  los  elementos de protección personal?</t>
  </si>
  <si>
    <t>Extracto del reglamento interno donde se indica la obligación que tiene el trabajador que manipula plaguicidas de usar los EPP entregados por la organización</t>
  </si>
  <si>
    <t>Instruir a los trabajadores que manipulen, preparen o apliquen plaguicidas, en la obligación del uso de equipos de protección personal. Dejar registro escrito con firmas del personal capacitado.</t>
  </si>
  <si>
    <t>¿Los trabajadores han sido capacitados en el correcto uso y mantención de los elementos de protección personal?</t>
  </si>
  <si>
    <t>Formulario o registro actualizado de la capacitación con fecha de realización de la actividad, temas tratados, duración, relator y  firma de los asistentes.</t>
  </si>
  <si>
    <t>Capacitar a los trabajadores que manipulen, preparen o apliquen plaguicidas, en el correcto uso de equipos de protección personal. Dejar registro escrito con firmas del personal capacitado.</t>
  </si>
  <si>
    <t>¿Los elementos de protección personal están en buen estado?</t>
  </si>
  <si>
    <t>Registro escrito del programa de revisión del estado de los EPP  (incluyendo fotografía).</t>
  </si>
  <si>
    <t>Mantener en buen estado los equipos de protección personal de acuerdo e lo especificado en programa.</t>
  </si>
  <si>
    <t>¿Se cuenta con un programa de elementos de protección personal?</t>
  </si>
  <si>
    <t>Copia de documento escrito que corresponde a programa de equipos de protección personal que contenga a lo menos:
• Procedimiento para la selección de los equipos,
• procedimiento de mantención de los equipos,
• procedimiento de capacitación de los trabajadores en el uso de los equipos y
• procedimiento de entrega y recambio del equipo.</t>
  </si>
  <si>
    <t xml:space="preserve">Elaborar programa de equipos de protección personal que indique la forma en que se seleccionan, compran, mantienen y renuevan. Se puede utilizar como guía el Programa de Protección Respiratoria disponible en Gerencia Prevención ACHS. </t>
  </si>
  <si>
    <t>D</t>
  </si>
  <si>
    <t>APLICACIÓN DE PLAGUICIDAS</t>
  </si>
  <si>
    <t>¿Se señalizan los deslindes del área a tratar con letreros o banderolas de  advertencia?</t>
  </si>
  <si>
    <t>Fotografía que muestre la demarcación de los límites de la zona de tratamiento con banderolas, conos u otros elementos, de color rojo y del letrero con la leyenda "Peligro, área tratada con plaguicidas"
. Nombre del producto a aplicar
. Fecha de la aplicación
. Período de reingreso.</t>
  </si>
  <si>
    <t>Durante las fumigaciones instalar letreros que indiquen: Cuidado, aplicación de plaguicidas, con el signo de una calavera con dos tibias cruzadas, y agregar la fecha, hora, duración de la aplicación, periodo de reentrada cuando corresponda y un teléfono para consultas.</t>
  </si>
  <si>
    <t>¿Se señaliza la prohibición de presencia de personas sin elementos de protección personal durante los períodos de aplicación y de reingreso indicado en la etiqueta del producto?</t>
  </si>
  <si>
    <t>Fotografía del letrero con la leyenda de prohibición del transito o permanencia sin protección personal.</t>
  </si>
  <si>
    <t>Durante los periodos de aplicación instalar letreros que indiquen esta prohibición y agregar la fecha, hora, duración de la aplicación, periodo de reentrada cuando corresponda.</t>
  </si>
  <si>
    <t>¿Se mantiene el equipo de aplicación en buen estado?</t>
  </si>
  <si>
    <t xml:space="preserve">Registro del calendario de mantenciones realizada al equipo de aplicación  (acompañado de fotografía del equipo y sus partes) </t>
  </si>
  <si>
    <t>Hacer mantención periódica al equipo utilizado para aplicar los plaguicidas, manteniendo mangueras, boquillas, bombas, filtros, etc., en buen estado.</t>
  </si>
  <si>
    <t>¿Se calibran  los equipos de aplicación para tener la dosis de aplicación correcta?</t>
  </si>
  <si>
    <t>Copia digital del procedimiento de calibración del equipo de aplicación de plaguicidas.</t>
  </si>
  <si>
    <t>Hacer procedimiento escrito que indique como se deben calibrar los equipos de aplicación de plaguicidas para obtener las dosis indicadas en la etiqueta</t>
  </si>
  <si>
    <t>E</t>
  </si>
  <si>
    <t>DESPUES DE LA APLICACIÓN</t>
  </si>
  <si>
    <t>¿Existen duchas con agua caliente y fría para el baño de los trabajadores  después de cada aplicación?</t>
  </si>
  <si>
    <t>Fotografía de la instalación donde se encuentran las duchas.</t>
  </si>
  <si>
    <t>Implementar duchas con agua fría y caliente según lo indicado en los decretos DS 157/2005 y DS 594/1999.</t>
  </si>
  <si>
    <t>¿El trabajador se baña después de la aplicación?</t>
  </si>
  <si>
    <t>Extracto del reglamento interno donde se indica la obligación que tiene el trabajador que manipula plaguicidas.</t>
  </si>
  <si>
    <t>Los trabajadores se deben bañar después de cada aplicación. Supervisar su cumplimiento e incluir este procedimiento en Reglamento Interno.</t>
  </si>
  <si>
    <t>¿Existen casilleros  individuales separados en zonas independientes  para guardar la ropa contaminada separada de la ropa de vestimenta habitual?</t>
  </si>
  <si>
    <t xml:space="preserve"> Inventario de los casilleros asignados a los trabajadores  acompañado de un croquis que muestre que están ubicados en recintos separado acompañado .</t>
  </si>
  <si>
    <t>La empresa deberá proporcionar a sus trabajadores aplicadores y manipuladores dos casilleros individuales, uno destinado a guardar la ropa de trabajo y otro la ropa de calle.</t>
  </si>
  <si>
    <t>¿El empleador se hace cargo del lavado de la ropa de trabajo?</t>
  </si>
  <si>
    <t>Registro de recepción de ropa limpia firmado por el trabajador.</t>
  </si>
  <si>
    <t>Realizar el lavado de la ropa sucia e impedir que el trabajador la saque del lugar de trabajo.</t>
  </si>
  <si>
    <t>¿Los envases de productos plaguicidas son sometidos al procedimiento de triple lavado?</t>
  </si>
  <si>
    <t>Copia del procedimiento de eliminación de envases vacíos.</t>
  </si>
  <si>
    <t>Lavar los envases vacíos según el siguiente procedimiento: a) Agregar agua hasta ¼ de la capacidad del envase, b) Cerrar el envase y agitar por 30 segundos, c) Verter el contenido del envase al estanque del equipo pulverizador; luego repetir los pasos anteriores por 3 veces</t>
  </si>
  <si>
    <t>F</t>
  </si>
  <si>
    <t>GESTIÓN AMBIENTAL</t>
  </si>
  <si>
    <t>¿Tiene programa de eliminación de residuos aprobado por la Autoridad Sanitaria?</t>
  </si>
  <si>
    <t>Copia  del procedimiento de recolección de derrames. Registro de capacitación de los trabajadores sobre este tema, el cual puede ser el procedimiento antes indicado, firmado por los trabajadores.</t>
  </si>
  <si>
    <t>Presentar a la autoridad un programa de gestión de los residuos.</t>
  </si>
  <si>
    <t>¿Tiene procedimiento para recoger derrames y disponer los residuos?</t>
  </si>
  <si>
    <t>Se deben hacer procedimientos de trabajo por escrito, que incluyan como se deben recoger los derrames. Estos deben estar a disposición de los operadores y en general de todo el personal involucrado en las tareas de fumigación</t>
  </si>
  <si>
    <t>G</t>
  </si>
  <si>
    <t>MITIGACIÓN DE CONSECUENCIAS</t>
  </si>
  <si>
    <t>¿Tiene personal preparado para administrar primeros auxilios en intoxicación por plaguicidas?</t>
  </si>
  <si>
    <t>Certificado o diplomas de cursos o capacitaciones de primeros auxilios cuyo contenido aborde las intoxicaciones, según lo indicado en DS 157.</t>
  </si>
  <si>
    <t>Preparar personal en primeros auxilios para tratar intoxicación con plaguicidas.</t>
  </si>
  <si>
    <t>¿Tiene duchas  de emergencia para lavado de los ojos y cuerpo completo (para instalaciones fijas)?</t>
  </si>
  <si>
    <t>Documento que describa la  ducha de emergencias y croquis con la ubicación (acompañado de fotografía).</t>
  </si>
  <si>
    <t>Se debe disponer ducha para el lavado de ojos y cuerpo, para ser usadas en caso de contaminación del personal.</t>
  </si>
  <si>
    <t>H</t>
  </si>
  <si>
    <t>VIGILANCIA DE SALUD</t>
  </si>
  <si>
    <t>¿Todos los trabajadores expuestos a productos plaguicidas están incorporados a Programa de Vigilancia de Salud?</t>
  </si>
  <si>
    <t>Copia de la nómina de trabajadores en vigilancia de salud.</t>
  </si>
  <si>
    <t>Hacer o actualizar nómina de trabajadores expuestos a plaguicidas.</t>
  </si>
  <si>
    <t>En caso de cámaras de fumigación aplicar el siguiente listado</t>
  </si>
  <si>
    <t>I</t>
  </si>
  <si>
    <t>CÁMARAS DE FUMIGACIÓN</t>
  </si>
  <si>
    <t>¿Se informa a la SEREMI de Salud competente la aplicación de Bromuro de Metilo, Anhídrido Sulfuroso o Fosfina previo al inicio de la actividad en cada temporada.?</t>
  </si>
  <si>
    <t>Documento actualizado informando a la SEREMI de Salud el inicio de la temporada de fumigación.</t>
  </si>
  <si>
    <t>Realizar  trámite de avisar a la Autoridad Sanitaria programa de fumigaciones.</t>
  </si>
  <si>
    <t>¿Tienen procedimientos de fumigación escritos y conocidos por el operador?</t>
  </si>
  <si>
    <t xml:space="preserve">Procedimientos  de fumigación y registro de la capacitación de operadores en éstos debe contar como mínimo con objetivo, alcance, responsable, recursos,  desarrollo (etapas de actuación y medidas de control), fecha de publicación, lista de distribución y redactor, revisor y aprobador. </t>
  </si>
  <si>
    <t>Se deben hacer procedimientos de trabajo para cámaras de fumigación, por escrito y estar a disposición de los operadores y en general de todo el personal involucrado en las tareas de fumigación.</t>
  </si>
  <si>
    <t>¿La cámara tiene una luz visible o sistema equivalente para advertir cuando se está fumigando?</t>
  </si>
  <si>
    <t>Fotografía de la cámara donde se observe la baliza o sistema de advertencia instalado para indicar cuando la cámara se encuentra operando.</t>
  </si>
  <si>
    <t>Habilitar en la cámara de fumigación una luz visible para todo el personal que les indique cuando se está fumigando.</t>
  </si>
  <si>
    <t>J</t>
  </si>
  <si>
    <t>HERMETICIDAD DE LA CÁMARA Y EQUIPOS</t>
  </si>
  <si>
    <t>¿Se realizan pruebas de hermeticidad al inicio de la temporada?</t>
  </si>
  <si>
    <t>Registro o documento que evidencie la realización de esta prueba</t>
  </si>
  <si>
    <t>Hacer ensayos de sellado, primero una prueba de sobrepresión de aire y luego una prueba con  gas trazador o el propio gas fumigante, para revisar con un detector  los contornos de puertas y lugares de posibles fugas.</t>
  </si>
  <si>
    <t>¿Todos los componentes que permiten la hermeticidad de la cámara se observa en buen estado.?</t>
  </si>
  <si>
    <t>Registro de inspección de la cámara firmado por personal responsable .</t>
  </si>
  <si>
    <t>Se recomienda reparar y sellar el enceramiento en los sectores que se observan en mal estado.</t>
  </si>
  <si>
    <t>¿El sistema de inyección de gas se encuentra en buen estado?</t>
  </si>
  <si>
    <t>Registro de inspección de la línea de inyección de gas fumigante firmado por personal responsable.</t>
  </si>
  <si>
    <t>Hacer mantención periódica de sistema de inyección de fumigante reemplazando mangueras, reparando acoples, válvulas, etc.</t>
  </si>
  <si>
    <t>¿La puerta tiene los elementos de cierre hermético en buen estado?</t>
  </si>
  <si>
    <t>Registro de inspección de la hermeticidad de la puerta de la cámara  firmado por personal responsable.</t>
  </si>
  <si>
    <t>En la cámara de fumigación reparar burletes, afianzadores (tornillos de apriete), etc.</t>
  </si>
  <si>
    <t>K</t>
  </si>
  <si>
    <t>SISTEMA DE AIREACIÓN Y RECOMENDACIÓN</t>
  </si>
  <si>
    <t>¿El sistema de aireación trabaja manteniendo la cámara en succión?</t>
  </si>
  <si>
    <t>Documento técnico  que describa  el trazado de los  ductos del sistema de aireación de la cámara, acompañado de un plano o croquis</t>
  </si>
  <si>
    <t>Cambiar o modificar el trazado de ductos de la cámara de modo que durante la etapa de aireación su encerramiento trabaje en depresión.</t>
  </si>
  <si>
    <t>¿Los ductos se observan en buen estado?</t>
  </si>
  <si>
    <t>Registro que de cuenta del estado de los ductos del sistema de aireación de la cámara  firmado por personal responsable.</t>
  </si>
  <si>
    <t>En sistema de ventilación de la cámara reparar ductos en mal estado, defectos de sello en acoples de tramos, en conexión a los plenum y al ventilador, dámper en mal estado con sus ejes de pivote atascados, compuertas que no asientan bien en los ductos, etc.</t>
  </si>
  <si>
    <t>¿La chimenea supera en más de 2 metros la altura de los techos de instalaciones circundantes?</t>
  </si>
  <si>
    <t>Documento en el que se describan las características de la chimenea, materiales y altura, acompañado de Fotografía de la  donde se resalte la altura  de esta.</t>
  </si>
  <si>
    <t>Se debe modificar la altura de la chimenea de la cámara para que supere los techos de las instalaciones circundantes en al menos 2 metros.</t>
  </si>
  <si>
    <t>¿Es adecuado el sistema de protección contra el agua lluvia?</t>
  </si>
  <si>
    <t>Documento en el que se describa  las características de la chimenea, acompañado de Fotografía de la chimenea donde se resalte el punto de salida de los gases (libre de cualquier mecanismo que impida la salida directa de los gases al exterior) .</t>
  </si>
  <si>
    <t>Se recomienda como protección contra la lluvia NO instalar sombrerete en chimenea de la cámara. Utilizar dispositivos alternativos que no obstruyan la libre salida del aire durante la aireación.</t>
  </si>
  <si>
    <t>LISTA DE VERIFICACION</t>
  </si>
  <si>
    <t>Protección Personal</t>
  </si>
  <si>
    <t>MITIGACION</t>
  </si>
  <si>
    <t>VIGILANCIA SALUD</t>
  </si>
  <si>
    <t>SISTEMA AIREACION</t>
  </si>
  <si>
    <t>Total de Respuestas NO por Color</t>
  </si>
  <si>
    <t>Condiciones Verificadas</t>
  </si>
  <si>
    <t xml:space="preserve"> N° Resp. Si</t>
  </si>
  <si>
    <t>N° Resp. No</t>
  </si>
  <si>
    <t>N° Resp. NC</t>
  </si>
  <si>
    <t>Total</t>
  </si>
  <si>
    <t xml:space="preserve">  % Cumplimiento</t>
  </si>
  <si>
    <t xml:space="preserve"> Total sin NC</t>
  </si>
  <si>
    <t>LV ANATOMIA PATOLOGICA</t>
  </si>
  <si>
    <r>
      <rPr>
        <b/>
        <sz val="12"/>
        <rFont val="Calibri"/>
        <family val="2"/>
      </rPr>
      <t>A</t>
    </r>
    <r>
      <rPr>
        <b/>
        <sz val="10"/>
        <rFont val="Calibri"/>
        <family val="2"/>
      </rPr>
      <t>. Capacitación y Acreditación del Personal</t>
    </r>
  </si>
  <si>
    <r>
      <rPr>
        <b/>
        <sz val="12"/>
        <rFont val="Calibri"/>
        <family val="2"/>
      </rPr>
      <t>B</t>
    </r>
    <r>
      <rPr>
        <b/>
        <sz val="10"/>
        <rFont val="Calibri"/>
        <family val="2"/>
      </rPr>
      <t>.Preparación de Mezclas</t>
    </r>
  </si>
  <si>
    <r>
      <rPr>
        <b/>
        <sz val="12"/>
        <rFont val="Calibri"/>
        <family val="2"/>
      </rPr>
      <t>C</t>
    </r>
    <r>
      <rPr>
        <b/>
        <sz val="10"/>
        <rFont val="Calibri"/>
        <family val="2"/>
      </rPr>
      <t>.Protección Personal</t>
    </r>
  </si>
  <si>
    <r>
      <rPr>
        <b/>
        <sz val="12"/>
        <rFont val="Calibri"/>
        <family val="2"/>
      </rPr>
      <t>D</t>
    </r>
    <r>
      <rPr>
        <b/>
        <sz val="10"/>
        <rFont val="Calibri"/>
        <family val="2"/>
      </rPr>
      <t>. Aplicación Plaguicidas</t>
    </r>
  </si>
  <si>
    <r>
      <rPr>
        <b/>
        <sz val="12"/>
        <rFont val="Calibri"/>
        <family val="2"/>
      </rPr>
      <t>E</t>
    </r>
    <r>
      <rPr>
        <b/>
        <sz val="10"/>
        <rFont val="Calibri"/>
        <family val="2"/>
      </rPr>
      <t>. Despues de la Aplicación</t>
    </r>
  </si>
  <si>
    <r>
      <rPr>
        <b/>
        <sz val="12"/>
        <rFont val="Calibri"/>
        <family val="2"/>
      </rPr>
      <t>F</t>
    </r>
    <r>
      <rPr>
        <b/>
        <sz val="10"/>
        <rFont val="Calibri"/>
        <family val="2"/>
      </rPr>
      <t>. Gestión Ambiental</t>
    </r>
  </si>
  <si>
    <r>
      <rPr>
        <b/>
        <sz val="12"/>
        <rFont val="Calibri"/>
        <family val="2"/>
      </rPr>
      <t>G</t>
    </r>
    <r>
      <rPr>
        <sz val="12"/>
        <rFont val="Calibri"/>
        <family val="2"/>
      </rPr>
      <t xml:space="preserve">. </t>
    </r>
    <r>
      <rPr>
        <b/>
        <sz val="10"/>
        <rFont val="Calibri"/>
        <family val="2"/>
      </rPr>
      <t>Mitigación de Consecuencias</t>
    </r>
  </si>
  <si>
    <r>
      <rPr>
        <b/>
        <sz val="12"/>
        <rFont val="Calibri"/>
        <family val="2"/>
      </rPr>
      <t>H</t>
    </r>
    <r>
      <rPr>
        <b/>
        <sz val="10"/>
        <rFont val="Calibri"/>
        <family val="2"/>
      </rPr>
      <t>. VIGILANCIA DE SALUD</t>
    </r>
  </si>
  <si>
    <r>
      <rPr>
        <b/>
        <sz val="12"/>
        <rFont val="Calibri"/>
        <family val="2"/>
      </rPr>
      <t>I</t>
    </r>
    <r>
      <rPr>
        <b/>
        <sz val="10"/>
        <rFont val="Calibri"/>
        <family val="2"/>
      </rPr>
      <t>. Cámaras de Fumigación</t>
    </r>
  </si>
  <si>
    <r>
      <rPr>
        <b/>
        <sz val="12"/>
        <rFont val="Calibri"/>
        <family val="2"/>
      </rPr>
      <t>J</t>
    </r>
    <r>
      <rPr>
        <b/>
        <sz val="10"/>
        <rFont val="Calibri"/>
        <family val="2"/>
      </rPr>
      <t>. Hermeticidad de la Cámara y Equipos</t>
    </r>
  </si>
  <si>
    <r>
      <rPr>
        <b/>
        <sz val="12"/>
        <rFont val="Calibri"/>
        <family val="2"/>
      </rPr>
      <t>K</t>
    </r>
    <r>
      <rPr>
        <b/>
        <sz val="10"/>
        <rFont val="Calibri"/>
        <family val="2"/>
      </rPr>
      <t>. Sistema de Aireación y Recirculación</t>
    </r>
  </si>
  <si>
    <t xml:space="preserve">  Total</t>
  </si>
  <si>
    <t xml:space="preserve">Total Preg / clas </t>
  </si>
  <si>
    <t>Total clas 1 y NC</t>
  </si>
  <si>
    <t>% Cumplimiento</t>
  </si>
  <si>
    <t>Alta</t>
  </si>
  <si>
    <t xml:space="preserve">Media </t>
  </si>
  <si>
    <t>Baja</t>
  </si>
  <si>
    <t>Total de resp. NO</t>
  </si>
  <si>
    <t>Evaluacion Riesgo</t>
  </si>
  <si>
    <t>NO se cumplen</t>
  </si>
  <si>
    <t>SI se cumplen</t>
  </si>
  <si>
    <t>NO Aplican</t>
  </si>
  <si>
    <t>MEDIDA QUE NO APLICA</t>
  </si>
  <si>
    <t>Plaguicidas</t>
  </si>
  <si>
    <t>Procesos</t>
  </si>
  <si>
    <t>¿Tiene Cámaras?</t>
  </si>
  <si>
    <t>Necesita Examen egreso</t>
  </si>
  <si>
    <t>¿Usa Plaguicida?</t>
  </si>
  <si>
    <t>¿Tiene Expuestos?</t>
  </si>
  <si>
    <t>Plaguicidas utilizados</t>
  </si>
  <si>
    <t>Caso 1</t>
  </si>
  <si>
    <t>Caso 2</t>
  </si>
  <si>
    <t>caso - 1</t>
  </si>
  <si>
    <t>FALTA INGRESAR PLAGUICIDA</t>
  </si>
  <si>
    <t>Caso 0</t>
  </si>
  <si>
    <t>FALTA INGRESAR PROCESO</t>
  </si>
  <si>
    <t>Caso 3</t>
  </si>
  <si>
    <t>Numero de Plaguicidas</t>
  </si>
  <si>
    <t>PlaguIcidas</t>
  </si>
  <si>
    <t>Caso -2</t>
  </si>
  <si>
    <t>FALTA INGRESAR NOMBRE DEL PLAGUICIDA</t>
  </si>
  <si>
    <t>. Los trabajadores expuestos serán ingresados a Programas de Vigilancia Ambiental y de Salud, según corresponda.</t>
  </si>
  <si>
    <t>CARSOL FRUIT</t>
  </si>
  <si>
    <t>FUNDO LINDEROS</t>
  </si>
  <si>
    <t>CAMINO A COHIHUECO</t>
  </si>
  <si>
    <t>79547780-2</t>
  </si>
  <si>
    <t>CARSOL FRUIT S.A.</t>
  </si>
  <si>
    <t>ESTERO LARGO</t>
  </si>
  <si>
    <t>KM 3</t>
  </si>
  <si>
    <t>PRODUCCIÓN DE BERRIES, HORTALIZAS Y OTROS FRUTALES</t>
  </si>
  <si>
    <t>En el centro de trabajo existen cámaras de fumigación dado lo cual, además de los programas de vigilancia que corresponda aplicar, es necesario que al inicio de cada temporada se informe a la SEREMI de Salud.</t>
  </si>
  <si>
    <t>El centro de trabajo tiene personal que debe retirar del programa de vigilancia de salud, para lo cual debe ponerse en contacto con ACHS.</t>
  </si>
  <si>
    <t>PARRAFO 1</t>
  </si>
  <si>
    <t>PARRAFO 2</t>
  </si>
  <si>
    <t>PARRAFO 3</t>
  </si>
  <si>
    <t>PARRAFO FINAL</t>
  </si>
  <si>
    <t xml:space="preserve">Fecha Evaluación: </t>
  </si>
  <si>
    <t>16717064-1</t>
  </si>
  <si>
    <t xml:space="preserve"> Inmediato </t>
  </si>
  <si>
    <t>LEANDRO</t>
  </si>
  <si>
    <t>JARAMILLO</t>
  </si>
  <si>
    <t>LORCA</t>
  </si>
  <si>
    <t>LJARAMILLO@ACHS.CL</t>
  </si>
  <si>
    <t>Otro</t>
  </si>
  <si>
    <t xml:space="preserve"> 1 semana</t>
  </si>
  <si>
    <t xml:space="preserve">                 PAUTA DE AUTO EVALUACIÓN</t>
  </si>
  <si>
    <t>EMPRESA</t>
  </si>
  <si>
    <t xml:space="preserve">Grupo Quimico Plaguicidas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</si>
</sst>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 #,##0.00_-;_-* &quot;-&quot;??_-;_-@_-"/>
    <numFmt numFmtId="165" formatCode="yyyy/mm/dd;@"/>
    <numFmt numFmtId="166" formatCode="dd/mm/yyyy;@"/>
    <numFmt numFmtId="167" formatCode="0.0000000"/>
  </numFmts>
  <fonts count="65" x14ac:knownFonts="1">
    <font>
      <sz val="11"/>
      <color theme="1"/>
      <name val="Calibri"/>
      <family val="2"/>
      <scheme val="minor"/>
    </font>
    <font>
      <sz val="9"/>
      <color theme="1"/>
      <name val="Calibri"/>
      <family val="2"/>
      <scheme val="minor"/>
    </font>
    <font>
      <sz val="11"/>
      <color theme="1"/>
      <name val="Calibri"/>
      <family val="2"/>
      <scheme val="minor"/>
    </font>
    <font>
      <sz val="8"/>
      <name val="Arial"/>
      <family val="2"/>
    </font>
    <font>
      <b/>
      <sz val="8"/>
      <name val="Arial"/>
      <family val="2"/>
    </font>
    <font>
      <sz val="8"/>
      <color indexed="8"/>
      <name val="Arial"/>
      <family val="2"/>
    </font>
    <font>
      <sz val="10"/>
      <name val="Arial"/>
      <family val="2"/>
    </font>
    <font>
      <b/>
      <sz val="8"/>
      <color indexed="8"/>
      <name val="Arial"/>
      <family val="2"/>
    </font>
    <font>
      <sz val="19"/>
      <name val="Arial"/>
      <family val="2"/>
    </font>
    <font>
      <sz val="8"/>
      <color indexed="14"/>
      <name val="Arial"/>
      <family val="2"/>
    </font>
    <font>
      <sz val="11"/>
      <color indexed="9"/>
      <name val="Calibri"/>
      <family val="2"/>
    </font>
    <font>
      <sz val="11"/>
      <color indexed="8"/>
      <name val="Calibri"/>
      <family val="2"/>
    </font>
    <font>
      <sz val="11"/>
      <color indexed="37"/>
      <name val="Calibri"/>
      <family val="2"/>
    </font>
    <font>
      <b/>
      <sz val="11"/>
      <color indexed="17"/>
      <name val="Calibri"/>
      <family val="2"/>
    </font>
    <font>
      <b/>
      <sz val="11"/>
      <color indexed="9"/>
      <name val="Calibri"/>
      <family val="2"/>
    </font>
    <font>
      <b/>
      <sz val="11"/>
      <color indexed="8"/>
      <name val="Calibri"/>
      <family val="2"/>
    </font>
    <font>
      <b/>
      <sz val="15"/>
      <color indexed="62"/>
      <name val="Calibri"/>
      <family val="2"/>
    </font>
    <font>
      <b/>
      <sz val="13"/>
      <color indexed="62"/>
      <name val="Calibri"/>
      <family val="2"/>
    </font>
    <font>
      <b/>
      <sz val="11"/>
      <color indexed="62"/>
      <name val="Calibri"/>
      <family val="2"/>
    </font>
    <font>
      <sz val="11"/>
      <color indexed="48"/>
      <name val="Calibri"/>
      <family val="2"/>
    </font>
    <font>
      <sz val="11"/>
      <color indexed="17"/>
      <name val="Calibri"/>
      <family val="2"/>
    </font>
    <font>
      <b/>
      <sz val="11"/>
      <color indexed="63"/>
      <name val="Calibri"/>
      <family val="2"/>
    </font>
    <font>
      <b/>
      <sz val="18"/>
      <color indexed="62"/>
      <name val="Cambria"/>
      <family val="2"/>
    </font>
    <font>
      <sz val="11"/>
      <color indexed="14"/>
      <name val="Calibri"/>
      <family val="2"/>
    </font>
    <font>
      <sz val="8"/>
      <color indexed="62"/>
      <name val="Arial"/>
      <family val="2"/>
    </font>
    <font>
      <sz val="10"/>
      <color indexed="8"/>
      <name val="Arial"/>
      <family val="2"/>
    </font>
    <font>
      <b/>
      <sz val="11"/>
      <color theme="1"/>
      <name val="Calibri"/>
      <family val="2"/>
      <scheme val="minor"/>
    </font>
    <font>
      <sz val="8"/>
      <color theme="1"/>
      <name val="Verdana"/>
      <family val="2"/>
    </font>
    <font>
      <b/>
      <sz val="8"/>
      <color theme="0"/>
      <name val="Verdana"/>
      <family val="2"/>
    </font>
    <font>
      <sz val="8"/>
      <color rgb="FF000000"/>
      <name val="Verdana"/>
      <family val="2"/>
    </font>
    <font>
      <sz val="12"/>
      <color theme="1"/>
      <name val="Calibri"/>
      <family val="2"/>
      <scheme val="minor"/>
    </font>
    <font>
      <sz val="11"/>
      <name val="Calibri"/>
      <family val="2"/>
      <scheme val="minor"/>
    </font>
    <font>
      <sz val="12"/>
      <color theme="1"/>
      <name val="Calibri"/>
      <family val="2"/>
    </font>
    <font>
      <sz val="16"/>
      <color rgb="FFFF0000"/>
      <name val="Calibri"/>
      <family val="2"/>
    </font>
    <font>
      <sz val="12"/>
      <color rgb="FFFF0000"/>
      <name val="Calibri"/>
      <family val="2"/>
    </font>
    <font>
      <sz val="26"/>
      <color rgb="FF008000"/>
      <name val="Calibri"/>
      <family val="2"/>
    </font>
    <font>
      <sz val="40"/>
      <color rgb="FF008000"/>
      <name val="Calibri"/>
      <family val="2"/>
    </font>
    <font>
      <b/>
      <sz val="22"/>
      <color rgb="FFFFFFFF"/>
      <name val="Calibri"/>
      <family val="2"/>
    </font>
    <font>
      <b/>
      <sz val="16"/>
      <color rgb="FF000000"/>
      <name val="Calibri"/>
      <family val="2"/>
    </font>
    <font>
      <sz val="16"/>
      <color rgb="FF000000"/>
      <name val="Calibri"/>
      <family val="2"/>
    </font>
    <font>
      <b/>
      <sz val="16"/>
      <color rgb="FF008000"/>
      <name val="Calibri"/>
      <family val="2"/>
    </font>
    <font>
      <sz val="12"/>
      <color rgb="FFFFFFFF"/>
      <name val="Calibri"/>
      <family val="2"/>
    </font>
    <font>
      <b/>
      <sz val="16"/>
      <color rgb="FFFFFFFF"/>
      <name val="Calibri"/>
      <family val="2"/>
    </font>
    <font>
      <b/>
      <sz val="20"/>
      <color rgb="FFFFFFFF"/>
      <name val="Calibri"/>
      <family val="2"/>
    </font>
    <font>
      <b/>
      <sz val="14"/>
      <color rgb="FFFFFFFF"/>
      <name val="Calibri"/>
      <family val="2"/>
    </font>
    <font>
      <sz val="20"/>
      <color rgb="FF008000"/>
      <name val="Calibri"/>
      <family val="2"/>
    </font>
    <font>
      <sz val="10"/>
      <color rgb="FFFFFFFF"/>
      <name val="Calibri"/>
      <family val="2"/>
    </font>
    <font>
      <sz val="10"/>
      <color rgb="FF000000"/>
      <name val="Calibri"/>
      <family val="2"/>
    </font>
    <font>
      <sz val="16"/>
      <name val="Calibri"/>
      <family val="2"/>
    </font>
    <font>
      <b/>
      <sz val="22"/>
      <color rgb="FF008000"/>
      <name val="Calibri"/>
      <family val="2"/>
    </font>
    <font>
      <sz val="22"/>
      <color theme="1"/>
      <name val="Calibri"/>
      <family val="2"/>
      <scheme val="minor"/>
    </font>
    <font>
      <sz val="16"/>
      <color rgb="FFFFFFFF"/>
      <name val="Calibri"/>
      <family val="2"/>
    </font>
    <font>
      <b/>
      <sz val="12"/>
      <color rgb="FFFFFFFF"/>
      <name val="Calibri"/>
      <family val="2"/>
    </font>
    <font>
      <b/>
      <sz val="12"/>
      <color rgb="FF000000"/>
      <name val="Calibri"/>
      <family val="2"/>
    </font>
    <font>
      <sz val="12"/>
      <color rgb="FF008000"/>
      <name val="Calibri"/>
      <family val="2"/>
    </font>
    <font>
      <sz val="12"/>
      <color rgb="FF000000"/>
      <name val="Calibri"/>
      <family val="2"/>
    </font>
    <font>
      <sz val="12"/>
      <name val="Calibri"/>
      <family val="2"/>
    </font>
    <font>
      <sz val="10"/>
      <color rgb="FFFFFFFF"/>
      <name val="Arial"/>
      <family val="2"/>
    </font>
    <font>
      <b/>
      <sz val="10"/>
      <name val="Calibri"/>
      <family val="2"/>
    </font>
    <font>
      <b/>
      <sz val="12"/>
      <name val="Calibri"/>
      <family val="2"/>
    </font>
    <font>
      <sz val="11"/>
      <color theme="0"/>
      <name val="Calibri"/>
      <family val="2"/>
      <scheme val="minor"/>
    </font>
    <font>
      <sz val="12"/>
      <color theme="0"/>
      <name val="Calibri"/>
      <family val="2"/>
    </font>
    <font>
      <sz val="9"/>
      <color theme="0"/>
      <name val="Calibri"/>
      <family val="2"/>
      <scheme val="minor"/>
    </font>
    <font>
      <sz val="10"/>
      <color theme="0"/>
      <name val="Calibri"/>
      <family val="2"/>
    </font>
    <font>
      <sz val="10"/>
      <color theme="0"/>
      <name val="Calibri"/>
      <family val="2"/>
      <scheme val="minor"/>
    </font>
  </fonts>
  <fills count="69">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indexed="49"/>
      </patternFill>
    </fill>
    <fill>
      <patternFill patternType="solid">
        <fgColor indexed="60"/>
      </patternFill>
    </fill>
    <fill>
      <patternFill patternType="solid">
        <fgColor indexed="48"/>
        <bgColor indexed="48"/>
      </patternFill>
    </fill>
    <fill>
      <patternFill patternType="solid">
        <fgColor indexed="61"/>
        <bgColor indexed="61"/>
      </patternFill>
    </fill>
    <fill>
      <patternFill patternType="solid">
        <fgColor indexed="22"/>
        <bgColor indexed="22"/>
      </patternFill>
    </fill>
    <fill>
      <patternFill patternType="solid">
        <fgColor indexed="58"/>
        <bgColor indexed="58"/>
      </patternFill>
    </fill>
    <fill>
      <patternFill patternType="solid">
        <fgColor indexed="25"/>
        <bgColor indexed="25"/>
      </patternFill>
    </fill>
    <fill>
      <patternFill patternType="solid">
        <fgColor indexed="31"/>
        <bgColor indexed="31"/>
      </patternFill>
    </fill>
    <fill>
      <patternFill patternType="solid">
        <fgColor indexed="40"/>
        <bgColor indexed="40"/>
      </patternFill>
    </fill>
    <fill>
      <patternFill patternType="solid">
        <fgColor indexed="45"/>
        <bgColor indexed="45"/>
      </patternFill>
    </fill>
    <fill>
      <patternFill patternType="solid">
        <fgColor indexed="57"/>
        <bgColor indexed="57"/>
      </patternFill>
    </fill>
    <fill>
      <patternFill patternType="solid">
        <fgColor indexed="60"/>
        <bgColor indexed="60"/>
      </patternFill>
    </fill>
    <fill>
      <patternFill patternType="solid">
        <fgColor indexed="11"/>
        <bgColor indexed="11"/>
      </patternFill>
    </fill>
    <fill>
      <patternFill patternType="solid">
        <fgColor indexed="50"/>
        <bgColor indexed="50"/>
      </patternFill>
    </fill>
    <fill>
      <patternFill patternType="solid">
        <fgColor indexed="18"/>
        <bgColor indexed="18"/>
      </patternFill>
    </fill>
    <fill>
      <patternFill patternType="solid">
        <fgColor indexed="55"/>
        <bgColor indexed="55"/>
      </patternFill>
    </fill>
    <fill>
      <patternFill patternType="solid">
        <fgColor indexed="41"/>
        <bgColor indexed="41"/>
      </patternFill>
    </fill>
    <fill>
      <patternFill patternType="solid">
        <fgColor indexed="54"/>
        <bgColor indexed="54"/>
      </patternFill>
    </fill>
    <fill>
      <patternFill patternType="solid">
        <fgColor indexed="53"/>
        <bgColor indexed="53"/>
      </patternFill>
    </fill>
    <fill>
      <patternFill patternType="solid">
        <fgColor indexed="26"/>
        <bgColor indexed="26"/>
      </patternFill>
    </fill>
    <fill>
      <patternFill patternType="solid">
        <fgColor indexed="47"/>
        <bgColor indexed="47"/>
      </patternFill>
    </fill>
    <fill>
      <patternFill patternType="solid">
        <fgColor indexed="51"/>
        <bgColor indexed="51"/>
      </patternFill>
    </fill>
    <fill>
      <patternFill patternType="solid">
        <fgColor indexed="35"/>
        <bgColor indexed="35"/>
      </patternFill>
    </fill>
    <fill>
      <patternFill patternType="lightUp">
        <fgColor indexed="9"/>
        <bgColor indexed="24"/>
      </patternFill>
    </fill>
    <fill>
      <patternFill patternType="lightUp">
        <fgColor indexed="9"/>
        <bgColor indexed="12"/>
      </patternFill>
    </fill>
    <fill>
      <patternFill patternType="lightUp">
        <fgColor indexed="9"/>
        <bgColor indexed="57"/>
      </patternFill>
    </fill>
    <fill>
      <patternFill patternType="solid">
        <fgColor indexed="43"/>
      </patternFill>
    </fill>
    <fill>
      <patternFill patternType="solid">
        <fgColor indexed="43"/>
        <bgColor indexed="64"/>
      </patternFill>
    </fill>
    <fill>
      <patternFill patternType="solid">
        <fgColor indexed="45"/>
      </patternFill>
    </fill>
    <fill>
      <patternFill patternType="solid">
        <fgColor indexed="12"/>
      </patternFill>
    </fill>
    <fill>
      <patternFill patternType="solid">
        <fgColor indexed="10"/>
      </patternFill>
    </fill>
    <fill>
      <patternFill patternType="solid">
        <fgColor indexed="51"/>
      </patternFill>
    </fill>
    <fill>
      <patternFill patternType="solid">
        <fgColor indexed="52"/>
      </patternFill>
    </fill>
    <fill>
      <patternFill patternType="solid">
        <fgColor indexed="53"/>
      </patternFill>
    </fill>
    <fill>
      <patternFill patternType="solid">
        <fgColor indexed="57"/>
      </patternFill>
    </fill>
    <fill>
      <patternFill patternType="solid">
        <fgColor indexed="50"/>
      </patternFill>
    </fill>
    <fill>
      <patternFill patternType="solid">
        <fgColor indexed="11"/>
      </patternFill>
    </fill>
    <fill>
      <patternFill patternType="lightUp">
        <fgColor indexed="48"/>
        <bgColor indexed="41"/>
      </patternFill>
    </fill>
    <fill>
      <patternFill patternType="solid">
        <fgColor indexed="54"/>
      </patternFill>
    </fill>
    <fill>
      <patternFill patternType="solid">
        <fgColor indexed="40"/>
      </patternFill>
    </fill>
    <fill>
      <patternFill patternType="solid">
        <fgColor indexed="41"/>
      </patternFill>
    </fill>
    <fill>
      <patternFill patternType="solid">
        <fgColor indexed="22"/>
      </patternFill>
    </fill>
    <fill>
      <patternFill patternType="solid">
        <fgColor indexed="23"/>
      </patternFill>
    </fill>
    <fill>
      <patternFill patternType="solid">
        <fgColor indexed="44"/>
      </patternFill>
    </fill>
    <fill>
      <patternFill patternType="solid">
        <fgColor indexed="9"/>
      </patternFill>
    </fill>
    <fill>
      <patternFill patternType="solid">
        <fgColor indexed="26"/>
      </patternFill>
    </fill>
    <fill>
      <patternFill patternType="solid">
        <fgColor indexed="26"/>
        <bgColor indexed="64"/>
      </patternFill>
    </fill>
    <fill>
      <patternFill patternType="solid">
        <fgColor indexed="9"/>
        <bgColor indexed="64"/>
      </patternFill>
    </fill>
    <fill>
      <patternFill patternType="solid">
        <fgColor indexed="15"/>
      </patternFill>
    </fill>
    <fill>
      <patternFill patternType="solid">
        <fgColor indexed="20"/>
      </patternFill>
    </fill>
    <fill>
      <patternFill patternType="solid">
        <fgColor theme="5" tint="0.59999389629810485"/>
        <bgColor indexed="64"/>
      </patternFill>
    </fill>
    <fill>
      <patternFill patternType="solid">
        <fgColor rgb="FF006CB7"/>
        <bgColor indexed="64"/>
      </patternFill>
    </fill>
    <fill>
      <patternFill patternType="solid">
        <fgColor theme="9" tint="0.59999389629810485"/>
        <bgColor indexed="64"/>
      </patternFill>
    </fill>
    <fill>
      <patternFill patternType="solid">
        <fgColor rgb="FFFF6600"/>
        <bgColor rgb="FF000000"/>
      </patternFill>
    </fill>
    <fill>
      <patternFill patternType="solid">
        <fgColor rgb="FFD9D9D9"/>
        <bgColor rgb="FF000000"/>
      </patternFill>
    </fill>
    <fill>
      <patternFill patternType="solid">
        <fgColor rgb="FF808080"/>
        <bgColor rgb="FF000000"/>
      </patternFill>
    </fill>
    <fill>
      <patternFill patternType="solid">
        <fgColor rgb="FF008000"/>
        <bgColor rgb="FF000000"/>
      </patternFill>
    </fill>
    <fill>
      <patternFill patternType="solid">
        <fgColor rgb="FFFFFFFF"/>
        <bgColor rgb="FF000000"/>
      </patternFill>
    </fill>
    <fill>
      <patternFill patternType="solid">
        <fgColor rgb="FFFF0000"/>
        <bgColor indexed="64"/>
      </patternFill>
    </fill>
    <fill>
      <patternFill patternType="solid">
        <fgColor rgb="FFFFFF00"/>
        <bgColor indexed="64"/>
      </patternFill>
    </fill>
    <fill>
      <patternFill patternType="solid">
        <fgColor rgb="FF99CC00"/>
        <bgColor rgb="FF000000"/>
      </patternFill>
    </fill>
    <fill>
      <patternFill patternType="solid">
        <fgColor rgb="FFFF0000"/>
        <bgColor rgb="FF000000"/>
      </patternFill>
    </fill>
    <fill>
      <patternFill patternType="solid">
        <fgColor rgb="FFFFFF00"/>
        <bgColor rgb="FF000000"/>
      </patternFill>
    </fill>
    <fill>
      <patternFill patternType="solid">
        <fgColor rgb="FF82B056"/>
        <bgColor rgb="FF000000"/>
      </patternFill>
    </fill>
    <fill>
      <patternFill patternType="solid">
        <fgColor theme="4" tint="-0.24994659260841701"/>
        <bgColor rgb="FF000000"/>
      </patternFill>
    </fill>
  </fills>
  <borders count="39">
    <border>
      <left/>
      <right/>
      <top/>
      <bottom/>
      <diagonal/>
    </border>
    <border>
      <left/>
      <right/>
      <top style="hair">
        <color theme="0" tint="-0.499984740745262"/>
      </top>
      <bottom style="hair">
        <color theme="0" tint="-0.499984740745262"/>
      </bottom>
      <diagonal/>
    </border>
    <border>
      <left style="thin">
        <color indexed="64"/>
      </left>
      <right style="thin">
        <color indexed="64"/>
      </right>
      <top style="thin">
        <color indexed="64"/>
      </top>
      <bottom style="thin">
        <color indexed="64"/>
      </bottom>
      <diagonal/>
    </border>
    <border>
      <left style="thin">
        <color indexed="18"/>
      </left>
      <right style="thin">
        <color indexed="18"/>
      </right>
      <top style="thin">
        <color indexed="18"/>
      </top>
      <bottom style="thin">
        <color indexed="18"/>
      </bottom>
      <diagonal/>
    </border>
    <border>
      <left style="double">
        <color indexed="63"/>
      </left>
      <right style="double">
        <color indexed="63"/>
      </right>
      <top style="double">
        <color indexed="63"/>
      </top>
      <bottom style="double">
        <color indexed="63"/>
      </bottom>
      <diagonal/>
    </border>
    <border>
      <left/>
      <right/>
      <top/>
      <bottom style="thick">
        <color indexed="48"/>
      </bottom>
      <diagonal/>
    </border>
    <border>
      <left/>
      <right/>
      <top/>
      <bottom style="thick">
        <color indexed="58"/>
      </bottom>
      <diagonal/>
    </border>
    <border>
      <left/>
      <right/>
      <top/>
      <bottom style="medium">
        <color indexed="58"/>
      </bottom>
      <diagonal/>
    </border>
    <border>
      <left/>
      <right/>
      <top/>
      <bottom style="double">
        <color indexed="17"/>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8"/>
      </left>
      <right style="medium">
        <color indexed="58"/>
      </right>
      <top style="medium">
        <color indexed="58"/>
      </top>
      <bottom style="thin">
        <color indexed="58"/>
      </bottom>
      <diagonal/>
    </border>
    <border>
      <left style="thin">
        <color indexed="54"/>
      </left>
      <right/>
      <top style="thin">
        <color indexed="54"/>
      </top>
      <bottom/>
      <diagonal/>
    </border>
    <border>
      <left/>
      <right/>
      <top style="thin">
        <color indexed="48"/>
      </top>
      <bottom style="double">
        <color indexed="48"/>
      </bottom>
      <diagonal/>
    </border>
    <border>
      <left style="thin">
        <color theme="0"/>
      </left>
      <right style="thin">
        <color theme="0"/>
      </right>
      <top style="thin">
        <color theme="0"/>
      </top>
      <bottom style="thin">
        <color theme="0"/>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hair">
        <color rgb="FF008000"/>
      </left>
      <right/>
      <top style="hair">
        <color rgb="FF008000"/>
      </top>
      <bottom style="hair">
        <color rgb="FF008000"/>
      </bottom>
      <diagonal/>
    </border>
    <border>
      <left/>
      <right/>
      <top style="hair">
        <color rgb="FF008000"/>
      </top>
      <bottom style="hair">
        <color rgb="FF008000"/>
      </bottom>
      <diagonal/>
    </border>
    <border>
      <left/>
      <right style="hair">
        <color rgb="FF008000"/>
      </right>
      <top style="hair">
        <color rgb="FF008000"/>
      </top>
      <bottom style="hair">
        <color rgb="FF008000"/>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hair">
        <color auto="1"/>
      </left>
      <right style="hair">
        <color auto="1"/>
      </right>
      <top style="hair">
        <color auto="1"/>
      </top>
      <bottom style="hair">
        <color auto="1"/>
      </bottom>
      <diagonal/>
    </border>
    <border>
      <left/>
      <right/>
      <top style="thin">
        <color indexed="64"/>
      </top>
      <bottom style="thin">
        <color indexed="64"/>
      </bottom>
      <diagonal/>
    </border>
    <border>
      <left style="thin">
        <color auto="1"/>
      </left>
      <right/>
      <top style="medium">
        <color auto="1"/>
      </top>
      <bottom/>
      <diagonal/>
    </border>
    <border>
      <left/>
      <right style="thin">
        <color auto="1"/>
      </right>
      <top style="medium">
        <color auto="1"/>
      </top>
      <bottom/>
      <diagonal/>
    </border>
    <border>
      <left style="thick">
        <color indexed="64"/>
      </left>
      <right style="thick">
        <color indexed="64"/>
      </right>
      <top style="thick">
        <color indexed="64"/>
      </top>
      <bottom style="thick">
        <color indexed="64"/>
      </bottom>
      <diagonal/>
    </border>
    <border>
      <left style="thick">
        <color indexed="64"/>
      </left>
      <right style="thick">
        <color indexed="64"/>
      </right>
      <top style="thick">
        <color indexed="64"/>
      </top>
      <bottom/>
      <diagonal/>
    </border>
    <border>
      <left style="thick">
        <color indexed="64"/>
      </left>
      <right style="thick">
        <color indexed="64"/>
      </right>
      <top/>
      <bottom/>
      <diagonal/>
    </border>
    <border>
      <left style="thick">
        <color indexed="64"/>
      </left>
      <right/>
      <top style="thick">
        <color indexed="64"/>
      </top>
      <bottom/>
      <diagonal/>
    </border>
    <border>
      <left style="thick">
        <color indexed="64"/>
      </left>
      <right/>
      <top/>
      <bottom/>
      <diagonal/>
    </border>
    <border>
      <left style="thick">
        <color indexed="64"/>
      </left>
      <right style="thick">
        <color indexed="64"/>
      </right>
      <top/>
      <bottom style="thick">
        <color indexed="64"/>
      </bottom>
      <diagonal/>
    </border>
  </borders>
  <cellStyleXfs count="950">
    <xf numFmtId="0" fontId="0" fillId="0" borderId="0"/>
    <xf numFmtId="4" fontId="3" fillId="4" borderId="3" applyNumberFormat="0" applyProtection="0">
      <alignment horizontal="left" vertical="center" indent="1"/>
    </xf>
    <xf numFmtId="0" fontId="3" fillId="5" borderId="0"/>
    <xf numFmtId="0" fontId="10" fillId="6" borderId="0" applyNumberFormat="0" applyBorder="0" applyAlignment="0" applyProtection="0"/>
    <xf numFmtId="0" fontId="11" fillId="7" borderId="0" applyNumberFormat="0" applyBorder="0" applyAlignment="0" applyProtection="0"/>
    <xf numFmtId="0" fontId="11" fillId="8"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1" fillId="11" borderId="0" applyNumberFormat="0" applyBorder="0" applyAlignment="0" applyProtection="0"/>
    <xf numFmtId="0" fontId="11" fillId="12" borderId="0" applyNumberFormat="0" applyBorder="0" applyAlignment="0" applyProtection="0"/>
    <xf numFmtId="0" fontId="10" fillId="13" borderId="0" applyNumberFormat="0" applyBorder="0" applyAlignment="0" applyProtection="0"/>
    <xf numFmtId="0" fontId="10" fillId="14" borderId="0" applyNumberFormat="0" applyBorder="0" applyAlignment="0" applyProtection="0"/>
    <xf numFmtId="0" fontId="11" fillId="15" borderId="0" applyNumberFormat="0" applyBorder="0" applyAlignment="0" applyProtection="0"/>
    <xf numFmtId="0" fontId="11" fillId="16" borderId="0" applyNumberFormat="0" applyBorder="0" applyAlignment="0" applyProtection="0"/>
    <xf numFmtId="0" fontId="10" fillId="17" borderId="0" applyNumberFormat="0" applyBorder="0" applyAlignment="0" applyProtection="0"/>
    <xf numFmtId="0" fontId="10" fillId="18" borderId="0" applyNumberFormat="0" applyBorder="0" applyAlignment="0" applyProtection="0"/>
    <xf numFmtId="0" fontId="11" fillId="11" borderId="0" applyNumberFormat="0" applyBorder="0" applyAlignment="0" applyProtection="0"/>
    <xf numFmtId="0" fontId="11" fillId="19" borderId="0" applyNumberFormat="0" applyBorder="0" applyAlignment="0" applyProtection="0"/>
    <xf numFmtId="0" fontId="10" fillId="12" borderId="0" applyNumberFormat="0" applyBorder="0" applyAlignment="0" applyProtection="0"/>
    <xf numFmtId="0" fontId="10" fillId="9" borderId="0" applyNumberFormat="0" applyBorder="0" applyAlignment="0" applyProtection="0"/>
    <xf numFmtId="0" fontId="11" fillId="20" borderId="0" applyNumberFormat="0" applyBorder="0" applyAlignment="0" applyProtection="0"/>
    <xf numFmtId="0" fontId="11" fillId="21" borderId="0" applyNumberFormat="0" applyBorder="0" applyAlignment="0" applyProtection="0"/>
    <xf numFmtId="0" fontId="10" fillId="9" borderId="0" applyNumberFormat="0" applyBorder="0" applyAlignment="0" applyProtection="0"/>
    <xf numFmtId="0" fontId="10" fillId="22" borderId="0" applyNumberFormat="0" applyBorder="0" applyAlignment="0" applyProtection="0"/>
    <xf numFmtId="0" fontId="11" fillId="23" borderId="0" applyNumberFormat="0" applyBorder="0" applyAlignment="0" applyProtection="0"/>
    <xf numFmtId="0" fontId="11" fillId="24" borderId="0" applyNumberFormat="0" applyBorder="0" applyAlignment="0" applyProtection="0"/>
    <xf numFmtId="0" fontId="10" fillId="25" borderId="0" applyNumberFormat="0" applyBorder="0" applyAlignment="0" applyProtection="0"/>
    <xf numFmtId="0" fontId="12" fillId="23" borderId="0" applyNumberFormat="0" applyBorder="0" applyAlignment="0" applyProtection="0"/>
    <xf numFmtId="0" fontId="13" fillId="26" borderId="3" applyNumberFormat="0" applyAlignment="0" applyProtection="0"/>
    <xf numFmtId="0" fontId="14" fillId="18" borderId="4" applyNumberFormat="0" applyAlignment="0" applyProtection="0"/>
    <xf numFmtId="0" fontId="15" fillId="27" borderId="0" applyNumberFormat="0" applyBorder="0" applyAlignment="0" applyProtection="0"/>
    <xf numFmtId="0" fontId="15" fillId="28" borderId="0" applyNumberFormat="0" applyBorder="0" applyAlignment="0" applyProtection="0"/>
    <xf numFmtId="0" fontId="15" fillId="29" borderId="0" applyNumberFormat="0" applyBorder="0" applyAlignment="0" applyProtection="0"/>
    <xf numFmtId="0" fontId="11" fillId="16"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19" fillId="24" borderId="3" applyNumberFormat="0" applyAlignment="0" applyProtection="0"/>
    <xf numFmtId="0" fontId="20" fillId="0" borderId="8" applyNumberFormat="0" applyFill="0" applyAlignment="0" applyProtection="0"/>
    <xf numFmtId="0" fontId="20" fillId="24" borderId="0" applyNumberFormat="0" applyBorder="0" applyAlignment="0" applyProtection="0"/>
    <xf numFmtId="0" fontId="3" fillId="23" borderId="3" applyNumberFormat="0" applyFont="0" applyAlignment="0" applyProtection="0"/>
    <xf numFmtId="0" fontId="21" fillId="26" borderId="9" applyNumberFormat="0" applyAlignment="0" applyProtection="0"/>
    <xf numFmtId="4" fontId="3" fillId="30" borderId="3" applyNumberFormat="0" applyProtection="0">
      <alignment vertical="center"/>
    </xf>
    <xf numFmtId="4" fontId="24" fillId="31" borderId="3" applyNumberFormat="0" applyProtection="0">
      <alignment vertical="center"/>
    </xf>
    <xf numFmtId="4" fontId="3" fillId="31" borderId="3" applyNumberFormat="0" applyProtection="0">
      <alignment horizontal="left" vertical="center" indent="1"/>
    </xf>
    <xf numFmtId="0" fontId="7" fillId="30" borderId="10" applyNumberFormat="0" applyProtection="0">
      <alignment horizontal="left" vertical="top" indent="1"/>
    </xf>
    <xf numFmtId="4" fontId="3" fillId="4" borderId="3" applyNumberFormat="0" applyProtection="0">
      <alignment horizontal="left" vertical="center" indent="1"/>
    </xf>
    <xf numFmtId="4" fontId="3" fillId="32" borderId="3" applyNumberFormat="0" applyProtection="0">
      <alignment horizontal="right" vertical="center"/>
    </xf>
    <xf numFmtId="4" fontId="3" fillId="33" borderId="3" applyNumberFormat="0" applyProtection="0">
      <alignment horizontal="right" vertical="center"/>
    </xf>
    <xf numFmtId="4" fontId="3" fillId="34" borderId="11" applyNumberFormat="0" applyProtection="0">
      <alignment horizontal="right" vertical="center"/>
    </xf>
    <xf numFmtId="4" fontId="3" fillId="35" borderId="3" applyNumberFormat="0" applyProtection="0">
      <alignment horizontal="right" vertical="center"/>
    </xf>
    <xf numFmtId="4" fontId="3" fillId="36" borderId="3" applyNumberFormat="0" applyProtection="0">
      <alignment horizontal="right" vertical="center"/>
    </xf>
    <xf numFmtId="4" fontId="3" fillId="37" borderId="3" applyNumberFormat="0" applyProtection="0">
      <alignment horizontal="right" vertical="center"/>
    </xf>
    <xf numFmtId="4" fontId="3" fillId="38" borderId="3" applyNumberFormat="0" applyProtection="0">
      <alignment horizontal="right" vertical="center"/>
    </xf>
    <xf numFmtId="4" fontId="3" fillId="39" borderId="3" applyNumberFormat="0" applyProtection="0">
      <alignment horizontal="right" vertical="center"/>
    </xf>
    <xf numFmtId="4" fontId="3" fillId="40" borderId="3" applyNumberFormat="0" applyProtection="0">
      <alignment horizontal="right" vertical="center"/>
    </xf>
    <xf numFmtId="4" fontId="3" fillId="41" borderId="11" applyNumberFormat="0" applyProtection="0">
      <alignment horizontal="left" vertical="center" indent="1"/>
    </xf>
    <xf numFmtId="4" fontId="6" fillId="42" borderId="11" applyNumberFormat="0" applyProtection="0">
      <alignment horizontal="left" vertical="center" indent="1"/>
    </xf>
    <xf numFmtId="4" fontId="6" fillId="42" borderId="11" applyNumberFormat="0" applyProtection="0">
      <alignment horizontal="left" vertical="center" indent="1"/>
    </xf>
    <xf numFmtId="4" fontId="3" fillId="43" borderId="3" applyNumberFormat="0" applyProtection="0">
      <alignment horizontal="right" vertical="center"/>
    </xf>
    <xf numFmtId="4" fontId="3" fillId="44" borderId="11" applyNumberFormat="0" applyProtection="0">
      <alignment horizontal="left" vertical="center" indent="1"/>
    </xf>
    <xf numFmtId="4" fontId="3" fillId="43" borderId="11" applyNumberFormat="0" applyProtection="0">
      <alignment horizontal="left" vertical="center" indent="1"/>
    </xf>
    <xf numFmtId="0" fontId="3" fillId="45" borderId="3" applyNumberFormat="0" applyProtection="0">
      <alignment horizontal="left" vertical="center" indent="1"/>
    </xf>
    <xf numFmtId="0" fontId="3" fillId="42" borderId="10" applyNumberFormat="0" applyProtection="0">
      <alignment horizontal="left" vertical="top" indent="1"/>
    </xf>
    <xf numFmtId="0" fontId="3" fillId="46" borderId="3" applyNumberFormat="0" applyProtection="0">
      <alignment horizontal="left" vertical="center" indent="1"/>
    </xf>
    <xf numFmtId="0" fontId="3" fillId="43" borderId="10" applyNumberFormat="0" applyProtection="0">
      <alignment horizontal="left" vertical="top" indent="1"/>
    </xf>
    <xf numFmtId="0" fontId="3" fillId="47" borderId="3" applyNumberFormat="0" applyProtection="0">
      <alignment horizontal="left" vertical="center" indent="1"/>
    </xf>
    <xf numFmtId="0" fontId="3" fillId="47" borderId="10" applyNumberFormat="0" applyProtection="0">
      <alignment horizontal="left" vertical="top" indent="1"/>
    </xf>
    <xf numFmtId="0" fontId="3" fillId="44" borderId="3" applyNumberFormat="0" applyProtection="0">
      <alignment horizontal="left" vertical="center" indent="1"/>
    </xf>
    <xf numFmtId="0" fontId="3" fillId="44" borderId="10" applyNumberFormat="0" applyProtection="0">
      <alignment horizontal="left" vertical="top" indent="1"/>
    </xf>
    <xf numFmtId="0" fontId="3" fillId="48" borderId="12" applyNumberFormat="0">
      <protection locked="0"/>
    </xf>
    <xf numFmtId="0" fontId="4" fillId="42" borderId="13" applyBorder="0"/>
    <xf numFmtId="4" fontId="5" fillId="49" borderId="10" applyNumberFormat="0" applyProtection="0">
      <alignment vertical="center"/>
    </xf>
    <xf numFmtId="4" fontId="24" fillId="50" borderId="2" applyNumberFormat="0" applyProtection="0">
      <alignment vertical="center"/>
    </xf>
    <xf numFmtId="4" fontId="5" fillId="45" borderId="10" applyNumberFormat="0" applyProtection="0">
      <alignment horizontal="left" vertical="center" indent="1"/>
    </xf>
    <xf numFmtId="0" fontId="5" fillId="49" borderId="10" applyNumberFormat="0" applyProtection="0">
      <alignment horizontal="left" vertical="top" indent="1"/>
    </xf>
    <xf numFmtId="4" fontId="3" fillId="0" borderId="3" applyNumberFormat="0" applyProtection="0">
      <alignment horizontal="right" vertical="center"/>
    </xf>
    <xf numFmtId="4" fontId="24" fillId="51" borderId="3" applyNumberFormat="0" applyProtection="0">
      <alignment horizontal="right" vertical="center"/>
    </xf>
    <xf numFmtId="0" fontId="5" fillId="43" borderId="10" applyNumberFormat="0" applyProtection="0">
      <alignment horizontal="left" vertical="top" indent="1"/>
    </xf>
    <xf numFmtId="4" fontId="8" fillId="52" borderId="11" applyNumberFormat="0" applyProtection="0">
      <alignment horizontal="left" vertical="center" indent="1"/>
    </xf>
    <xf numFmtId="0" fontId="3" fillId="53" borderId="2"/>
    <xf numFmtId="4" fontId="9" fillId="48" borderId="3" applyNumberFormat="0" applyProtection="0">
      <alignment horizontal="right" vertical="center"/>
    </xf>
    <xf numFmtId="0" fontId="22" fillId="0" borderId="0" applyNumberFormat="0" applyFill="0" applyBorder="0" applyAlignment="0" applyProtection="0"/>
    <xf numFmtId="0" fontId="15" fillId="0" borderId="14" applyNumberFormat="0" applyFill="0" applyAlignment="0" applyProtection="0"/>
    <xf numFmtId="0" fontId="23" fillId="0" borderId="0" applyNumberFormat="0" applyFill="0" applyBorder="0" applyAlignment="0" applyProtection="0"/>
    <xf numFmtId="0" fontId="6" fillId="0" borderId="0"/>
    <xf numFmtId="0" fontId="25" fillId="0" borderId="0"/>
    <xf numFmtId="0" fontId="13" fillId="26" borderId="3" applyNumberFormat="0" applyAlignment="0" applyProtection="0"/>
    <xf numFmtId="0" fontId="13" fillId="26" borderId="3" applyNumberFormat="0" applyAlignment="0" applyProtection="0"/>
    <xf numFmtId="0" fontId="13" fillId="26" borderId="3" applyNumberFormat="0" applyAlignment="0" applyProtection="0"/>
    <xf numFmtId="0" fontId="13" fillId="26" borderId="3" applyNumberFormat="0" applyAlignment="0" applyProtection="0"/>
    <xf numFmtId="0" fontId="13" fillId="26" borderId="3" applyNumberFormat="0" applyAlignment="0" applyProtection="0"/>
    <xf numFmtId="0" fontId="13" fillId="26" borderId="3" applyNumberFormat="0" applyAlignment="0" applyProtection="0"/>
    <xf numFmtId="0" fontId="13" fillId="26" borderId="3" applyNumberFormat="0" applyAlignment="0" applyProtection="0"/>
    <xf numFmtId="0" fontId="13" fillId="26" borderId="3" applyNumberFormat="0" applyAlignment="0" applyProtection="0"/>
    <xf numFmtId="0" fontId="13" fillId="26" borderId="3" applyNumberFormat="0" applyAlignment="0" applyProtection="0"/>
    <xf numFmtId="0" fontId="13" fillId="26" borderId="3" applyNumberFormat="0" applyAlignment="0" applyProtection="0"/>
    <xf numFmtId="0" fontId="13" fillId="26" borderId="3" applyNumberFormat="0" applyAlignment="0" applyProtection="0"/>
    <xf numFmtId="0" fontId="13" fillId="26" borderId="3" applyNumberFormat="0" applyAlignment="0" applyProtection="0"/>
    <xf numFmtId="0" fontId="13" fillId="26" borderId="3" applyNumberFormat="0" applyAlignment="0" applyProtection="0"/>
    <xf numFmtId="0" fontId="13" fillId="26" borderId="3" applyNumberFormat="0" applyAlignment="0" applyProtection="0"/>
    <xf numFmtId="0" fontId="13" fillId="26" borderId="3" applyNumberFormat="0" applyAlignment="0" applyProtection="0"/>
    <xf numFmtId="0" fontId="19" fillId="24" borderId="3" applyNumberFormat="0" applyAlignment="0" applyProtection="0"/>
    <xf numFmtId="0" fontId="19" fillId="24" borderId="3" applyNumberFormat="0" applyAlignment="0" applyProtection="0"/>
    <xf numFmtId="0" fontId="19" fillId="24" borderId="3" applyNumberFormat="0" applyAlignment="0" applyProtection="0"/>
    <xf numFmtId="0" fontId="19" fillId="24" borderId="3" applyNumberFormat="0" applyAlignment="0" applyProtection="0"/>
    <xf numFmtId="0" fontId="19" fillId="24" borderId="3" applyNumberFormat="0" applyAlignment="0" applyProtection="0"/>
    <xf numFmtId="0" fontId="19" fillId="24" borderId="3" applyNumberFormat="0" applyAlignment="0" applyProtection="0"/>
    <xf numFmtId="0" fontId="19" fillId="24" borderId="3" applyNumberFormat="0" applyAlignment="0" applyProtection="0"/>
    <xf numFmtId="0" fontId="19" fillId="24" borderId="3" applyNumberFormat="0" applyAlignment="0" applyProtection="0"/>
    <xf numFmtId="0" fontId="19" fillId="24" borderId="3" applyNumberFormat="0" applyAlignment="0" applyProtection="0"/>
    <xf numFmtId="0" fontId="19" fillId="24" borderId="3" applyNumberFormat="0" applyAlignment="0" applyProtection="0"/>
    <xf numFmtId="0" fontId="19" fillId="24" borderId="3" applyNumberFormat="0" applyAlignment="0" applyProtection="0"/>
    <xf numFmtId="0" fontId="19" fillId="24" borderId="3" applyNumberFormat="0" applyAlignment="0" applyProtection="0"/>
    <xf numFmtId="0" fontId="19" fillId="24" borderId="3" applyNumberFormat="0" applyAlignment="0" applyProtection="0"/>
    <xf numFmtId="0" fontId="19" fillId="24" borderId="3" applyNumberFormat="0" applyAlignment="0" applyProtection="0"/>
    <xf numFmtId="0" fontId="19" fillId="24" borderId="3" applyNumberFormat="0" applyAlignment="0" applyProtection="0"/>
    <xf numFmtId="164" fontId="2" fillId="0" borderId="0" applyFont="0" applyFill="0" applyBorder="0" applyAlignment="0" applyProtection="0"/>
    <xf numFmtId="0" fontId="6" fillId="0" borderId="0"/>
    <xf numFmtId="0" fontId="11" fillId="0" borderId="0"/>
    <xf numFmtId="0" fontId="3" fillId="5" borderId="0"/>
    <xf numFmtId="0" fontId="6" fillId="0" borderId="0"/>
    <xf numFmtId="0" fontId="3" fillId="5" borderId="0"/>
    <xf numFmtId="0" fontId="6" fillId="0" borderId="0"/>
    <xf numFmtId="0" fontId="6" fillId="0" borderId="0"/>
    <xf numFmtId="0" fontId="3" fillId="5" borderId="0"/>
    <xf numFmtId="0" fontId="3" fillId="23" borderId="3" applyNumberFormat="0" applyFont="0" applyAlignment="0" applyProtection="0"/>
    <xf numFmtId="0" fontId="3" fillId="23" borderId="3" applyNumberFormat="0" applyFont="0" applyAlignment="0" applyProtection="0"/>
    <xf numFmtId="0" fontId="3" fillId="23" borderId="3" applyNumberFormat="0" applyFont="0" applyAlignment="0" applyProtection="0"/>
    <xf numFmtId="0" fontId="3" fillId="23" borderId="3" applyNumberFormat="0" applyFont="0" applyAlignment="0" applyProtection="0"/>
    <xf numFmtId="0" fontId="3" fillId="23" borderId="3" applyNumberFormat="0" applyFont="0" applyAlignment="0" applyProtection="0"/>
    <xf numFmtId="0" fontId="3" fillId="23" borderId="3" applyNumberFormat="0" applyFont="0" applyAlignment="0" applyProtection="0"/>
    <xf numFmtId="0" fontId="3" fillId="23" borderId="3" applyNumberFormat="0" applyFont="0" applyAlignment="0" applyProtection="0"/>
    <xf numFmtId="0" fontId="3" fillId="23" borderId="3" applyNumberFormat="0" applyFont="0" applyAlignment="0" applyProtection="0"/>
    <xf numFmtId="0" fontId="3" fillId="23" borderId="3" applyNumberFormat="0" applyFont="0" applyAlignment="0" applyProtection="0"/>
    <xf numFmtId="0" fontId="3" fillId="23" borderId="3" applyNumberFormat="0" applyFont="0" applyAlignment="0" applyProtection="0"/>
    <xf numFmtId="0" fontId="3" fillId="23" borderId="3" applyNumberFormat="0" applyFont="0" applyAlignment="0" applyProtection="0"/>
    <xf numFmtId="0" fontId="3" fillId="23" borderId="3" applyNumberFormat="0" applyFont="0" applyAlignment="0" applyProtection="0"/>
    <xf numFmtId="0" fontId="3" fillId="23" borderId="3" applyNumberFormat="0" applyFont="0" applyAlignment="0" applyProtection="0"/>
    <xf numFmtId="0" fontId="3" fillId="23" borderId="3" applyNumberFormat="0" applyFont="0" applyAlignment="0" applyProtection="0"/>
    <xf numFmtId="0" fontId="3" fillId="23" borderId="3" applyNumberFormat="0" applyFont="0" applyAlignment="0" applyProtection="0"/>
    <xf numFmtId="0" fontId="21" fillId="26" borderId="9" applyNumberFormat="0" applyAlignment="0" applyProtection="0"/>
    <xf numFmtId="0" fontId="21" fillId="26" borderId="9" applyNumberFormat="0" applyAlignment="0" applyProtection="0"/>
    <xf numFmtId="0" fontId="21" fillId="26" borderId="9" applyNumberFormat="0" applyAlignment="0" applyProtection="0"/>
    <xf numFmtId="0" fontId="21" fillId="26" borderId="9" applyNumberFormat="0" applyAlignment="0" applyProtection="0"/>
    <xf numFmtId="0" fontId="21" fillId="26" borderId="9" applyNumberFormat="0" applyAlignment="0" applyProtection="0"/>
    <xf numFmtId="0" fontId="21" fillId="26" borderId="9" applyNumberFormat="0" applyAlignment="0" applyProtection="0"/>
    <xf numFmtId="0" fontId="21" fillId="26" borderId="9" applyNumberFormat="0" applyAlignment="0" applyProtection="0"/>
    <xf numFmtId="0" fontId="21" fillId="26" borderId="9" applyNumberFormat="0" applyAlignment="0" applyProtection="0"/>
    <xf numFmtId="0" fontId="21" fillId="26" borderId="9" applyNumberFormat="0" applyAlignment="0" applyProtection="0"/>
    <xf numFmtId="0" fontId="21" fillId="26" borderId="9" applyNumberFormat="0" applyAlignment="0" applyProtection="0"/>
    <xf numFmtId="0" fontId="21" fillId="26" borderId="9" applyNumberFormat="0" applyAlignment="0" applyProtection="0"/>
    <xf numFmtId="0" fontId="21" fillId="26" borderId="9" applyNumberFormat="0" applyAlignment="0" applyProtection="0"/>
    <xf numFmtId="0" fontId="21" fillId="26" borderId="9" applyNumberFormat="0" applyAlignment="0" applyProtection="0"/>
    <xf numFmtId="0" fontId="21" fillId="26" borderId="9" applyNumberFormat="0" applyAlignment="0" applyProtection="0"/>
    <xf numFmtId="0" fontId="21" fillId="26" borderId="9" applyNumberFormat="0" applyAlignment="0" applyProtection="0"/>
    <xf numFmtId="0" fontId="21" fillId="26" borderId="9" applyNumberFormat="0" applyAlignment="0" applyProtection="0"/>
    <xf numFmtId="0" fontId="21" fillId="26" borderId="9" applyNumberFormat="0" applyAlignment="0" applyProtection="0"/>
    <xf numFmtId="0" fontId="21" fillId="26" borderId="9" applyNumberFormat="0" applyAlignment="0" applyProtection="0"/>
    <xf numFmtId="0" fontId="21" fillId="26" borderId="9" applyNumberFormat="0" applyAlignment="0" applyProtection="0"/>
    <xf numFmtId="4" fontId="3" fillId="30" borderId="3" applyNumberFormat="0" applyProtection="0">
      <alignment vertical="center"/>
    </xf>
    <xf numFmtId="4" fontId="3" fillId="30" borderId="3" applyNumberFormat="0" applyProtection="0">
      <alignment vertical="center"/>
    </xf>
    <xf numFmtId="4" fontId="3" fillId="30" borderId="3" applyNumberFormat="0" applyProtection="0">
      <alignment vertical="center"/>
    </xf>
    <xf numFmtId="4" fontId="3" fillId="30" borderId="3" applyNumberFormat="0" applyProtection="0">
      <alignment vertical="center"/>
    </xf>
    <xf numFmtId="4" fontId="3" fillId="30" borderId="3" applyNumberFormat="0" applyProtection="0">
      <alignment vertical="center"/>
    </xf>
    <xf numFmtId="4" fontId="3" fillId="30" borderId="3" applyNumberFormat="0" applyProtection="0">
      <alignment vertical="center"/>
    </xf>
    <xf numFmtId="4" fontId="3" fillId="30" borderId="3" applyNumberFormat="0" applyProtection="0">
      <alignment vertical="center"/>
    </xf>
    <xf numFmtId="4" fontId="3" fillId="30" borderId="3" applyNumberFormat="0" applyProtection="0">
      <alignment vertical="center"/>
    </xf>
    <xf numFmtId="4" fontId="3" fillId="30" borderId="3" applyNumberFormat="0" applyProtection="0">
      <alignment vertical="center"/>
    </xf>
    <xf numFmtId="4" fontId="3" fillId="30" borderId="3" applyNumberFormat="0" applyProtection="0">
      <alignment vertical="center"/>
    </xf>
    <xf numFmtId="4" fontId="3" fillId="30" borderId="3" applyNumberFormat="0" applyProtection="0">
      <alignment vertical="center"/>
    </xf>
    <xf numFmtId="4" fontId="3" fillId="30" borderId="3" applyNumberFormat="0" applyProtection="0">
      <alignment vertical="center"/>
    </xf>
    <xf numFmtId="4" fontId="3" fillId="30" borderId="3" applyNumberFormat="0" applyProtection="0">
      <alignment vertical="center"/>
    </xf>
    <xf numFmtId="4" fontId="3" fillId="30" borderId="3" applyNumberFormat="0" applyProtection="0">
      <alignment vertical="center"/>
    </xf>
    <xf numFmtId="4" fontId="3" fillId="30" borderId="3" applyNumberFormat="0" applyProtection="0">
      <alignment vertical="center"/>
    </xf>
    <xf numFmtId="4" fontId="24" fillId="31" borderId="3" applyNumberFormat="0" applyProtection="0">
      <alignment vertical="center"/>
    </xf>
    <xf numFmtId="4" fontId="24" fillId="31" borderId="3" applyNumberFormat="0" applyProtection="0">
      <alignment vertical="center"/>
    </xf>
    <xf numFmtId="4" fontId="24" fillId="31" borderId="3" applyNumberFormat="0" applyProtection="0">
      <alignment vertical="center"/>
    </xf>
    <xf numFmtId="4" fontId="24" fillId="31" borderId="3" applyNumberFormat="0" applyProtection="0">
      <alignment vertical="center"/>
    </xf>
    <xf numFmtId="4" fontId="24" fillId="31" borderId="3" applyNumberFormat="0" applyProtection="0">
      <alignment vertical="center"/>
    </xf>
    <xf numFmtId="4" fontId="24" fillId="31" borderId="3" applyNumberFormat="0" applyProtection="0">
      <alignment vertical="center"/>
    </xf>
    <xf numFmtId="4" fontId="24" fillId="31" borderId="3" applyNumberFormat="0" applyProtection="0">
      <alignment vertical="center"/>
    </xf>
    <xf numFmtId="4" fontId="24" fillId="31" borderId="3" applyNumberFormat="0" applyProtection="0">
      <alignment vertical="center"/>
    </xf>
    <xf numFmtId="4" fontId="24" fillId="31" borderId="3" applyNumberFormat="0" applyProtection="0">
      <alignment vertical="center"/>
    </xf>
    <xf numFmtId="4" fontId="24" fillId="31" borderId="3" applyNumberFormat="0" applyProtection="0">
      <alignment vertical="center"/>
    </xf>
    <xf numFmtId="4" fontId="24" fillId="31" borderId="3" applyNumberFormat="0" applyProtection="0">
      <alignment vertical="center"/>
    </xf>
    <xf numFmtId="4" fontId="24" fillId="31" borderId="3" applyNumberFormat="0" applyProtection="0">
      <alignment vertical="center"/>
    </xf>
    <xf numFmtId="4" fontId="24" fillId="31" borderId="3" applyNumberFormat="0" applyProtection="0">
      <alignment vertical="center"/>
    </xf>
    <xf numFmtId="4" fontId="24" fillId="31" borderId="3" applyNumberFormat="0" applyProtection="0">
      <alignment vertical="center"/>
    </xf>
    <xf numFmtId="4" fontId="24" fillId="31" borderId="3" applyNumberFormat="0" applyProtection="0">
      <alignment vertical="center"/>
    </xf>
    <xf numFmtId="4" fontId="3" fillId="31" borderId="3" applyNumberFormat="0" applyProtection="0">
      <alignment horizontal="left" vertical="center" indent="1"/>
    </xf>
    <xf numFmtId="4" fontId="3" fillId="31" borderId="3" applyNumberFormat="0" applyProtection="0">
      <alignment horizontal="left" vertical="center" indent="1"/>
    </xf>
    <xf numFmtId="4" fontId="3" fillId="31" borderId="3" applyNumberFormat="0" applyProtection="0">
      <alignment horizontal="left" vertical="center" indent="1"/>
    </xf>
    <xf numFmtId="4" fontId="3" fillId="31" borderId="3" applyNumberFormat="0" applyProtection="0">
      <alignment horizontal="left" vertical="center" indent="1"/>
    </xf>
    <xf numFmtId="4" fontId="3" fillId="31" borderId="3" applyNumberFormat="0" applyProtection="0">
      <alignment horizontal="left" vertical="center" indent="1"/>
    </xf>
    <xf numFmtId="4" fontId="3" fillId="31" borderId="3" applyNumberFormat="0" applyProtection="0">
      <alignment horizontal="left" vertical="center" indent="1"/>
    </xf>
    <xf numFmtId="4" fontId="3" fillId="31" borderId="3" applyNumberFormat="0" applyProtection="0">
      <alignment horizontal="left" vertical="center" indent="1"/>
    </xf>
    <xf numFmtId="4" fontId="3" fillId="31" borderId="3" applyNumberFormat="0" applyProtection="0">
      <alignment horizontal="left" vertical="center" indent="1"/>
    </xf>
    <xf numFmtId="4" fontId="3" fillId="31" borderId="3" applyNumberFormat="0" applyProtection="0">
      <alignment horizontal="left" vertical="center" indent="1"/>
    </xf>
    <xf numFmtId="4" fontId="3" fillId="31" borderId="3" applyNumberFormat="0" applyProtection="0">
      <alignment horizontal="left" vertical="center" indent="1"/>
    </xf>
    <xf numFmtId="4" fontId="3" fillId="31" borderId="3" applyNumberFormat="0" applyProtection="0">
      <alignment horizontal="left" vertical="center" indent="1"/>
    </xf>
    <xf numFmtId="4" fontId="3" fillId="31" borderId="3" applyNumberFormat="0" applyProtection="0">
      <alignment horizontal="left" vertical="center" indent="1"/>
    </xf>
    <xf numFmtId="4" fontId="3" fillId="31" borderId="3" applyNumberFormat="0" applyProtection="0">
      <alignment horizontal="left" vertical="center" indent="1"/>
    </xf>
    <xf numFmtId="4" fontId="3" fillId="31" borderId="3" applyNumberFormat="0" applyProtection="0">
      <alignment horizontal="left" vertical="center" indent="1"/>
    </xf>
    <xf numFmtId="4" fontId="3" fillId="31" borderId="3" applyNumberFormat="0" applyProtection="0">
      <alignment horizontal="left" vertical="center" indent="1"/>
    </xf>
    <xf numFmtId="0" fontId="7" fillId="30" borderId="10" applyNumberFormat="0" applyProtection="0">
      <alignment horizontal="left" vertical="top" indent="1"/>
    </xf>
    <xf numFmtId="0" fontId="7" fillId="30" borderId="10" applyNumberFormat="0" applyProtection="0">
      <alignment horizontal="left" vertical="top" indent="1"/>
    </xf>
    <xf numFmtId="0" fontId="7" fillId="30" borderId="10" applyNumberFormat="0" applyProtection="0">
      <alignment horizontal="left" vertical="top" indent="1"/>
    </xf>
    <xf numFmtId="0" fontId="7" fillId="30" borderId="10" applyNumberFormat="0" applyProtection="0">
      <alignment horizontal="left" vertical="top" indent="1"/>
    </xf>
    <xf numFmtId="0" fontId="7" fillId="30" borderId="10" applyNumberFormat="0" applyProtection="0">
      <alignment horizontal="left" vertical="top" indent="1"/>
    </xf>
    <xf numFmtId="0" fontId="7" fillId="30" borderId="10" applyNumberFormat="0" applyProtection="0">
      <alignment horizontal="left" vertical="top" indent="1"/>
    </xf>
    <xf numFmtId="0" fontId="7" fillId="30" borderId="10" applyNumberFormat="0" applyProtection="0">
      <alignment horizontal="left" vertical="top" indent="1"/>
    </xf>
    <xf numFmtId="0" fontId="7" fillId="30" borderId="10" applyNumberFormat="0" applyProtection="0">
      <alignment horizontal="left" vertical="top" indent="1"/>
    </xf>
    <xf numFmtId="0" fontId="7" fillId="30" borderId="10" applyNumberFormat="0" applyProtection="0">
      <alignment horizontal="left" vertical="top" indent="1"/>
    </xf>
    <xf numFmtId="0" fontId="7" fillId="30" borderId="10" applyNumberFormat="0" applyProtection="0">
      <alignment horizontal="left" vertical="top" indent="1"/>
    </xf>
    <xf numFmtId="0" fontId="7" fillId="30" borderId="10" applyNumberFormat="0" applyProtection="0">
      <alignment horizontal="left" vertical="top" indent="1"/>
    </xf>
    <xf numFmtId="0" fontId="7" fillId="30" borderId="10" applyNumberFormat="0" applyProtection="0">
      <alignment horizontal="left" vertical="top" indent="1"/>
    </xf>
    <xf numFmtId="0" fontId="7" fillId="30" borderId="10" applyNumberFormat="0" applyProtection="0">
      <alignment horizontal="left" vertical="top" indent="1"/>
    </xf>
    <xf numFmtId="0" fontId="7" fillId="30" borderId="10" applyNumberFormat="0" applyProtection="0">
      <alignment horizontal="left" vertical="top" indent="1"/>
    </xf>
    <xf numFmtId="0" fontId="7" fillId="30" borderId="10" applyNumberFormat="0" applyProtection="0">
      <alignment horizontal="left" vertical="top" indent="1"/>
    </xf>
    <xf numFmtId="0" fontId="7" fillId="30" borderId="10" applyNumberFormat="0" applyProtection="0">
      <alignment horizontal="left" vertical="top" indent="1"/>
    </xf>
    <xf numFmtId="0" fontId="7" fillId="30" borderId="10" applyNumberFormat="0" applyProtection="0">
      <alignment horizontal="left" vertical="top" indent="1"/>
    </xf>
    <xf numFmtId="0" fontId="7" fillId="30" borderId="10" applyNumberFormat="0" applyProtection="0">
      <alignment horizontal="left" vertical="top" indent="1"/>
    </xf>
    <xf numFmtId="0" fontId="7" fillId="30" borderId="10" applyNumberFormat="0" applyProtection="0">
      <alignment horizontal="left" vertical="top" indent="1"/>
    </xf>
    <xf numFmtId="4" fontId="3" fillId="4" borderId="3" applyNumberFormat="0" applyProtection="0">
      <alignment horizontal="left" vertical="center" indent="1"/>
    </xf>
    <xf numFmtId="4" fontId="3" fillId="4" borderId="3" applyNumberFormat="0" applyProtection="0">
      <alignment horizontal="left" vertical="center" indent="1"/>
    </xf>
    <xf numFmtId="4" fontId="3" fillId="4" borderId="3" applyNumberFormat="0" applyProtection="0">
      <alignment horizontal="left" vertical="center" indent="1"/>
    </xf>
    <xf numFmtId="4" fontId="3" fillId="4" borderId="3" applyNumberFormat="0" applyProtection="0">
      <alignment horizontal="left" vertical="center" indent="1"/>
    </xf>
    <xf numFmtId="4" fontId="3" fillId="4" borderId="3" applyNumberFormat="0" applyProtection="0">
      <alignment horizontal="left" vertical="center" indent="1"/>
    </xf>
    <xf numFmtId="4" fontId="3" fillId="4" borderId="3" applyNumberFormat="0" applyProtection="0">
      <alignment horizontal="left" vertical="center" indent="1"/>
    </xf>
    <xf numFmtId="4" fontId="3" fillId="4" borderId="3" applyNumberFormat="0" applyProtection="0">
      <alignment horizontal="left" vertical="center" indent="1"/>
    </xf>
    <xf numFmtId="4" fontId="3" fillId="4" borderId="3" applyNumberFormat="0" applyProtection="0">
      <alignment horizontal="left" vertical="center" indent="1"/>
    </xf>
    <xf numFmtId="4" fontId="3" fillId="4" borderId="3" applyNumberFormat="0" applyProtection="0">
      <alignment horizontal="left" vertical="center" indent="1"/>
    </xf>
    <xf numFmtId="4" fontId="3" fillId="4" borderId="3" applyNumberFormat="0" applyProtection="0">
      <alignment horizontal="left" vertical="center" indent="1"/>
    </xf>
    <xf numFmtId="4" fontId="3" fillId="4" borderId="3" applyNumberFormat="0" applyProtection="0">
      <alignment horizontal="left" vertical="center" indent="1"/>
    </xf>
    <xf numFmtId="4" fontId="3" fillId="4" borderId="3" applyNumberFormat="0" applyProtection="0">
      <alignment horizontal="left" vertical="center" indent="1"/>
    </xf>
    <xf numFmtId="4" fontId="3" fillId="4" borderId="3" applyNumberFormat="0" applyProtection="0">
      <alignment horizontal="left" vertical="center" indent="1"/>
    </xf>
    <xf numFmtId="4" fontId="3" fillId="4" borderId="3" applyNumberFormat="0" applyProtection="0">
      <alignment horizontal="left" vertical="center" indent="1"/>
    </xf>
    <xf numFmtId="4" fontId="3" fillId="4" borderId="3" applyNumberFormat="0" applyProtection="0">
      <alignment horizontal="left" vertical="center" indent="1"/>
    </xf>
    <xf numFmtId="4" fontId="3" fillId="32" borderId="3" applyNumberFormat="0" applyProtection="0">
      <alignment horizontal="right" vertical="center"/>
    </xf>
    <xf numFmtId="4" fontId="3" fillId="32" borderId="3" applyNumberFormat="0" applyProtection="0">
      <alignment horizontal="right" vertical="center"/>
    </xf>
    <xf numFmtId="4" fontId="3" fillId="32" borderId="3" applyNumberFormat="0" applyProtection="0">
      <alignment horizontal="right" vertical="center"/>
    </xf>
    <xf numFmtId="4" fontId="3" fillId="32" borderId="3" applyNumberFormat="0" applyProtection="0">
      <alignment horizontal="right" vertical="center"/>
    </xf>
    <xf numFmtId="4" fontId="3" fillId="32" borderId="3" applyNumberFormat="0" applyProtection="0">
      <alignment horizontal="right" vertical="center"/>
    </xf>
    <xf numFmtId="4" fontId="3" fillId="32" borderId="3" applyNumberFormat="0" applyProtection="0">
      <alignment horizontal="right" vertical="center"/>
    </xf>
    <xf numFmtId="4" fontId="3" fillId="32" borderId="3" applyNumberFormat="0" applyProtection="0">
      <alignment horizontal="right" vertical="center"/>
    </xf>
    <xf numFmtId="4" fontId="3" fillId="32" borderId="3" applyNumberFormat="0" applyProtection="0">
      <alignment horizontal="right" vertical="center"/>
    </xf>
    <xf numFmtId="4" fontId="3" fillId="32" borderId="3" applyNumberFormat="0" applyProtection="0">
      <alignment horizontal="right" vertical="center"/>
    </xf>
    <xf numFmtId="4" fontId="3" fillId="32" borderId="3" applyNumberFormat="0" applyProtection="0">
      <alignment horizontal="right" vertical="center"/>
    </xf>
    <xf numFmtId="4" fontId="3" fillId="32" borderId="3" applyNumberFormat="0" applyProtection="0">
      <alignment horizontal="right" vertical="center"/>
    </xf>
    <xf numFmtId="4" fontId="3" fillId="32" borderId="3" applyNumberFormat="0" applyProtection="0">
      <alignment horizontal="right" vertical="center"/>
    </xf>
    <xf numFmtId="4" fontId="3" fillId="32" borderId="3" applyNumberFormat="0" applyProtection="0">
      <alignment horizontal="right" vertical="center"/>
    </xf>
    <xf numFmtId="4" fontId="3" fillId="32" borderId="3" applyNumberFormat="0" applyProtection="0">
      <alignment horizontal="right" vertical="center"/>
    </xf>
    <xf numFmtId="4" fontId="3" fillId="32" borderId="3" applyNumberFormat="0" applyProtection="0">
      <alignment horizontal="right" vertical="center"/>
    </xf>
    <xf numFmtId="4" fontId="3" fillId="33" borderId="3" applyNumberFormat="0" applyProtection="0">
      <alignment horizontal="right" vertical="center"/>
    </xf>
    <xf numFmtId="4" fontId="3" fillId="33" borderId="3" applyNumberFormat="0" applyProtection="0">
      <alignment horizontal="right" vertical="center"/>
    </xf>
    <xf numFmtId="4" fontId="3" fillId="33" borderId="3" applyNumberFormat="0" applyProtection="0">
      <alignment horizontal="right" vertical="center"/>
    </xf>
    <xf numFmtId="4" fontId="3" fillId="33" borderId="3" applyNumberFormat="0" applyProtection="0">
      <alignment horizontal="right" vertical="center"/>
    </xf>
    <xf numFmtId="4" fontId="3" fillId="33" borderId="3" applyNumberFormat="0" applyProtection="0">
      <alignment horizontal="right" vertical="center"/>
    </xf>
    <xf numFmtId="4" fontId="3" fillId="33" borderId="3" applyNumberFormat="0" applyProtection="0">
      <alignment horizontal="right" vertical="center"/>
    </xf>
    <xf numFmtId="4" fontId="3" fillId="33" borderId="3" applyNumberFormat="0" applyProtection="0">
      <alignment horizontal="right" vertical="center"/>
    </xf>
    <xf numFmtId="4" fontId="3" fillId="33" borderId="3" applyNumberFormat="0" applyProtection="0">
      <alignment horizontal="right" vertical="center"/>
    </xf>
    <xf numFmtId="4" fontId="3" fillId="33" borderId="3" applyNumberFormat="0" applyProtection="0">
      <alignment horizontal="right" vertical="center"/>
    </xf>
    <xf numFmtId="4" fontId="3" fillId="33" borderId="3" applyNumberFormat="0" applyProtection="0">
      <alignment horizontal="right" vertical="center"/>
    </xf>
    <xf numFmtId="4" fontId="3" fillId="33" borderId="3" applyNumberFormat="0" applyProtection="0">
      <alignment horizontal="right" vertical="center"/>
    </xf>
    <xf numFmtId="4" fontId="3" fillId="33" borderId="3" applyNumberFormat="0" applyProtection="0">
      <alignment horizontal="right" vertical="center"/>
    </xf>
    <xf numFmtId="4" fontId="3" fillId="33" borderId="3" applyNumberFormat="0" applyProtection="0">
      <alignment horizontal="right" vertical="center"/>
    </xf>
    <xf numFmtId="4" fontId="3" fillId="33" borderId="3" applyNumberFormat="0" applyProtection="0">
      <alignment horizontal="right" vertical="center"/>
    </xf>
    <xf numFmtId="4" fontId="3" fillId="33" borderId="3" applyNumberFormat="0" applyProtection="0">
      <alignment horizontal="right" vertical="center"/>
    </xf>
    <xf numFmtId="4" fontId="3" fillId="34" borderId="11" applyNumberFormat="0" applyProtection="0">
      <alignment horizontal="right" vertical="center"/>
    </xf>
    <xf numFmtId="4" fontId="3" fillId="34" borderId="11" applyNumberFormat="0" applyProtection="0">
      <alignment horizontal="right" vertical="center"/>
    </xf>
    <xf numFmtId="4" fontId="3" fillId="34" borderId="11" applyNumberFormat="0" applyProtection="0">
      <alignment horizontal="right" vertical="center"/>
    </xf>
    <xf numFmtId="4" fontId="3" fillId="34" borderId="11" applyNumberFormat="0" applyProtection="0">
      <alignment horizontal="right" vertical="center"/>
    </xf>
    <xf numFmtId="4" fontId="3" fillId="34" borderId="11" applyNumberFormat="0" applyProtection="0">
      <alignment horizontal="right" vertical="center"/>
    </xf>
    <xf numFmtId="4" fontId="3" fillId="34" borderId="11" applyNumberFormat="0" applyProtection="0">
      <alignment horizontal="right" vertical="center"/>
    </xf>
    <xf numFmtId="4" fontId="3" fillId="34" borderId="11" applyNumberFormat="0" applyProtection="0">
      <alignment horizontal="right" vertical="center"/>
    </xf>
    <xf numFmtId="4" fontId="3" fillId="34" borderId="11" applyNumberFormat="0" applyProtection="0">
      <alignment horizontal="right" vertical="center"/>
    </xf>
    <xf numFmtId="4" fontId="3" fillId="34" borderId="11" applyNumberFormat="0" applyProtection="0">
      <alignment horizontal="right" vertical="center"/>
    </xf>
    <xf numFmtId="4" fontId="3" fillId="34" borderId="11" applyNumberFormat="0" applyProtection="0">
      <alignment horizontal="right" vertical="center"/>
    </xf>
    <xf numFmtId="4" fontId="3" fillId="34" borderId="11" applyNumberFormat="0" applyProtection="0">
      <alignment horizontal="right" vertical="center"/>
    </xf>
    <xf numFmtId="4" fontId="3" fillId="34" borderId="11" applyNumberFormat="0" applyProtection="0">
      <alignment horizontal="right" vertical="center"/>
    </xf>
    <xf numFmtId="4" fontId="3" fillId="34" borderId="11" applyNumberFormat="0" applyProtection="0">
      <alignment horizontal="right" vertical="center"/>
    </xf>
    <xf numFmtId="4" fontId="3" fillId="34" borderId="11" applyNumberFormat="0" applyProtection="0">
      <alignment horizontal="right" vertical="center"/>
    </xf>
    <xf numFmtId="4" fontId="3" fillId="34" borderId="11" applyNumberFormat="0" applyProtection="0">
      <alignment horizontal="right" vertical="center"/>
    </xf>
    <xf numFmtId="4" fontId="3" fillId="34" borderId="11" applyNumberFormat="0" applyProtection="0">
      <alignment horizontal="right" vertical="center"/>
    </xf>
    <xf numFmtId="4" fontId="3" fillId="34" borderId="11" applyNumberFormat="0" applyProtection="0">
      <alignment horizontal="right" vertical="center"/>
    </xf>
    <xf numFmtId="4" fontId="3" fillId="34" borderId="11" applyNumberFormat="0" applyProtection="0">
      <alignment horizontal="right" vertical="center"/>
    </xf>
    <xf numFmtId="4" fontId="3" fillId="34" borderId="11" applyNumberFormat="0" applyProtection="0">
      <alignment horizontal="right" vertical="center"/>
    </xf>
    <xf numFmtId="4" fontId="3" fillId="35" borderId="3" applyNumberFormat="0" applyProtection="0">
      <alignment horizontal="right" vertical="center"/>
    </xf>
    <xf numFmtId="4" fontId="3" fillId="35" borderId="3" applyNumberFormat="0" applyProtection="0">
      <alignment horizontal="right" vertical="center"/>
    </xf>
    <xf numFmtId="4" fontId="3" fillId="35" borderId="3" applyNumberFormat="0" applyProtection="0">
      <alignment horizontal="right" vertical="center"/>
    </xf>
    <xf numFmtId="4" fontId="3" fillId="35" borderId="3" applyNumberFormat="0" applyProtection="0">
      <alignment horizontal="right" vertical="center"/>
    </xf>
    <xf numFmtId="4" fontId="3" fillId="35" borderId="3" applyNumberFormat="0" applyProtection="0">
      <alignment horizontal="right" vertical="center"/>
    </xf>
    <xf numFmtId="4" fontId="3" fillId="35" borderId="3" applyNumberFormat="0" applyProtection="0">
      <alignment horizontal="right" vertical="center"/>
    </xf>
    <xf numFmtId="4" fontId="3" fillId="35" borderId="3" applyNumberFormat="0" applyProtection="0">
      <alignment horizontal="right" vertical="center"/>
    </xf>
    <xf numFmtId="4" fontId="3" fillId="35" borderId="3" applyNumberFormat="0" applyProtection="0">
      <alignment horizontal="right" vertical="center"/>
    </xf>
    <xf numFmtId="4" fontId="3" fillId="35" borderId="3" applyNumberFormat="0" applyProtection="0">
      <alignment horizontal="right" vertical="center"/>
    </xf>
    <xf numFmtId="4" fontId="3" fillId="35" borderId="3" applyNumberFormat="0" applyProtection="0">
      <alignment horizontal="right" vertical="center"/>
    </xf>
    <xf numFmtId="4" fontId="3" fillId="35" borderId="3" applyNumberFormat="0" applyProtection="0">
      <alignment horizontal="right" vertical="center"/>
    </xf>
    <xf numFmtId="4" fontId="3" fillId="35" borderId="3" applyNumberFormat="0" applyProtection="0">
      <alignment horizontal="right" vertical="center"/>
    </xf>
    <xf numFmtId="4" fontId="3" fillId="35" borderId="3" applyNumberFormat="0" applyProtection="0">
      <alignment horizontal="right" vertical="center"/>
    </xf>
    <xf numFmtId="4" fontId="3" fillId="35" borderId="3" applyNumberFormat="0" applyProtection="0">
      <alignment horizontal="right" vertical="center"/>
    </xf>
    <xf numFmtId="4" fontId="3" fillId="35" borderId="3" applyNumberFormat="0" applyProtection="0">
      <alignment horizontal="right" vertical="center"/>
    </xf>
    <xf numFmtId="4" fontId="3" fillId="36" borderId="3" applyNumberFormat="0" applyProtection="0">
      <alignment horizontal="right" vertical="center"/>
    </xf>
    <xf numFmtId="4" fontId="3" fillId="36" borderId="3" applyNumberFormat="0" applyProtection="0">
      <alignment horizontal="right" vertical="center"/>
    </xf>
    <xf numFmtId="4" fontId="3" fillId="36" borderId="3" applyNumberFormat="0" applyProtection="0">
      <alignment horizontal="right" vertical="center"/>
    </xf>
    <xf numFmtId="4" fontId="3" fillId="36" borderId="3" applyNumberFormat="0" applyProtection="0">
      <alignment horizontal="right" vertical="center"/>
    </xf>
    <xf numFmtId="4" fontId="3" fillId="36" borderId="3" applyNumberFormat="0" applyProtection="0">
      <alignment horizontal="right" vertical="center"/>
    </xf>
    <xf numFmtId="4" fontId="3" fillId="36" borderId="3" applyNumberFormat="0" applyProtection="0">
      <alignment horizontal="right" vertical="center"/>
    </xf>
    <xf numFmtId="4" fontId="3" fillId="36" borderId="3" applyNumberFormat="0" applyProtection="0">
      <alignment horizontal="right" vertical="center"/>
    </xf>
    <xf numFmtId="4" fontId="3" fillId="36" borderId="3" applyNumberFormat="0" applyProtection="0">
      <alignment horizontal="right" vertical="center"/>
    </xf>
    <xf numFmtId="4" fontId="3" fillId="36" borderId="3" applyNumberFormat="0" applyProtection="0">
      <alignment horizontal="right" vertical="center"/>
    </xf>
    <xf numFmtId="4" fontId="3" fillId="36" borderId="3" applyNumberFormat="0" applyProtection="0">
      <alignment horizontal="right" vertical="center"/>
    </xf>
    <xf numFmtId="4" fontId="3" fillId="36" borderId="3" applyNumberFormat="0" applyProtection="0">
      <alignment horizontal="right" vertical="center"/>
    </xf>
    <xf numFmtId="4" fontId="3" fillId="36" borderId="3" applyNumberFormat="0" applyProtection="0">
      <alignment horizontal="right" vertical="center"/>
    </xf>
    <xf numFmtId="4" fontId="3" fillId="36" borderId="3" applyNumberFormat="0" applyProtection="0">
      <alignment horizontal="right" vertical="center"/>
    </xf>
    <xf numFmtId="4" fontId="3" fillId="36" borderId="3" applyNumberFormat="0" applyProtection="0">
      <alignment horizontal="right" vertical="center"/>
    </xf>
    <xf numFmtId="4" fontId="3" fillId="36" borderId="3" applyNumberFormat="0" applyProtection="0">
      <alignment horizontal="right" vertical="center"/>
    </xf>
    <xf numFmtId="4" fontId="3" fillId="37" borderId="3" applyNumberFormat="0" applyProtection="0">
      <alignment horizontal="right" vertical="center"/>
    </xf>
    <xf numFmtId="4" fontId="3" fillId="37" borderId="3" applyNumberFormat="0" applyProtection="0">
      <alignment horizontal="right" vertical="center"/>
    </xf>
    <xf numFmtId="4" fontId="3" fillId="37" borderId="3" applyNumberFormat="0" applyProtection="0">
      <alignment horizontal="right" vertical="center"/>
    </xf>
    <xf numFmtId="4" fontId="3" fillId="37" borderId="3" applyNumberFormat="0" applyProtection="0">
      <alignment horizontal="right" vertical="center"/>
    </xf>
    <xf numFmtId="4" fontId="3" fillId="37" borderId="3" applyNumberFormat="0" applyProtection="0">
      <alignment horizontal="right" vertical="center"/>
    </xf>
    <xf numFmtId="4" fontId="3" fillId="37" borderId="3" applyNumberFormat="0" applyProtection="0">
      <alignment horizontal="right" vertical="center"/>
    </xf>
    <xf numFmtId="4" fontId="3" fillId="37" borderId="3" applyNumberFormat="0" applyProtection="0">
      <alignment horizontal="right" vertical="center"/>
    </xf>
    <xf numFmtId="4" fontId="3" fillId="37" borderId="3" applyNumberFormat="0" applyProtection="0">
      <alignment horizontal="right" vertical="center"/>
    </xf>
    <xf numFmtId="4" fontId="3" fillId="37" borderId="3" applyNumberFormat="0" applyProtection="0">
      <alignment horizontal="right" vertical="center"/>
    </xf>
    <xf numFmtId="4" fontId="3" fillId="37" borderId="3" applyNumberFormat="0" applyProtection="0">
      <alignment horizontal="right" vertical="center"/>
    </xf>
    <xf numFmtId="4" fontId="3" fillId="37" borderId="3" applyNumberFormat="0" applyProtection="0">
      <alignment horizontal="right" vertical="center"/>
    </xf>
    <xf numFmtId="4" fontId="3" fillId="37" borderId="3" applyNumberFormat="0" applyProtection="0">
      <alignment horizontal="right" vertical="center"/>
    </xf>
    <xf numFmtId="4" fontId="3" fillId="37" borderId="3" applyNumberFormat="0" applyProtection="0">
      <alignment horizontal="right" vertical="center"/>
    </xf>
    <xf numFmtId="4" fontId="3" fillId="37" borderId="3" applyNumberFormat="0" applyProtection="0">
      <alignment horizontal="right" vertical="center"/>
    </xf>
    <xf numFmtId="4" fontId="3" fillId="37" borderId="3" applyNumberFormat="0" applyProtection="0">
      <alignment horizontal="right" vertical="center"/>
    </xf>
    <xf numFmtId="4" fontId="3" fillId="38" borderId="3" applyNumberFormat="0" applyProtection="0">
      <alignment horizontal="right" vertical="center"/>
    </xf>
    <xf numFmtId="4" fontId="3" fillId="38" borderId="3" applyNumberFormat="0" applyProtection="0">
      <alignment horizontal="right" vertical="center"/>
    </xf>
    <xf numFmtId="4" fontId="3" fillId="38" borderId="3" applyNumberFormat="0" applyProtection="0">
      <alignment horizontal="right" vertical="center"/>
    </xf>
    <xf numFmtId="4" fontId="3" fillId="38" borderId="3" applyNumberFormat="0" applyProtection="0">
      <alignment horizontal="right" vertical="center"/>
    </xf>
    <xf numFmtId="4" fontId="3" fillId="38" borderId="3" applyNumberFormat="0" applyProtection="0">
      <alignment horizontal="right" vertical="center"/>
    </xf>
    <xf numFmtId="4" fontId="3" fillId="38" borderId="3" applyNumberFormat="0" applyProtection="0">
      <alignment horizontal="right" vertical="center"/>
    </xf>
    <xf numFmtId="4" fontId="3" fillId="38" borderId="3" applyNumberFormat="0" applyProtection="0">
      <alignment horizontal="right" vertical="center"/>
    </xf>
    <xf numFmtId="4" fontId="3" fillId="38" borderId="3" applyNumberFormat="0" applyProtection="0">
      <alignment horizontal="right" vertical="center"/>
    </xf>
    <xf numFmtId="4" fontId="3" fillId="38" borderId="3" applyNumberFormat="0" applyProtection="0">
      <alignment horizontal="right" vertical="center"/>
    </xf>
    <xf numFmtId="4" fontId="3" fillId="38" borderId="3" applyNumberFormat="0" applyProtection="0">
      <alignment horizontal="right" vertical="center"/>
    </xf>
    <xf numFmtId="4" fontId="3" fillId="38" borderId="3" applyNumberFormat="0" applyProtection="0">
      <alignment horizontal="right" vertical="center"/>
    </xf>
    <xf numFmtId="4" fontId="3" fillId="38" borderId="3" applyNumberFormat="0" applyProtection="0">
      <alignment horizontal="right" vertical="center"/>
    </xf>
    <xf numFmtId="4" fontId="3" fillId="38" borderId="3" applyNumberFormat="0" applyProtection="0">
      <alignment horizontal="right" vertical="center"/>
    </xf>
    <xf numFmtId="4" fontId="3" fillId="38" borderId="3" applyNumberFormat="0" applyProtection="0">
      <alignment horizontal="right" vertical="center"/>
    </xf>
    <xf numFmtId="4" fontId="3" fillId="38" borderId="3" applyNumberFormat="0" applyProtection="0">
      <alignment horizontal="right" vertical="center"/>
    </xf>
    <xf numFmtId="4" fontId="3" fillId="39" borderId="3" applyNumberFormat="0" applyProtection="0">
      <alignment horizontal="right" vertical="center"/>
    </xf>
    <xf numFmtId="4" fontId="3" fillId="39" borderId="3" applyNumberFormat="0" applyProtection="0">
      <alignment horizontal="right" vertical="center"/>
    </xf>
    <xf numFmtId="4" fontId="3" fillId="39" borderId="3" applyNumberFormat="0" applyProtection="0">
      <alignment horizontal="right" vertical="center"/>
    </xf>
    <xf numFmtId="4" fontId="3" fillId="39" borderId="3" applyNumberFormat="0" applyProtection="0">
      <alignment horizontal="right" vertical="center"/>
    </xf>
    <xf numFmtId="4" fontId="3" fillId="39" borderId="3" applyNumberFormat="0" applyProtection="0">
      <alignment horizontal="right" vertical="center"/>
    </xf>
    <xf numFmtId="4" fontId="3" fillId="39" borderId="3" applyNumberFormat="0" applyProtection="0">
      <alignment horizontal="right" vertical="center"/>
    </xf>
    <xf numFmtId="4" fontId="3" fillId="39" borderId="3" applyNumberFormat="0" applyProtection="0">
      <alignment horizontal="right" vertical="center"/>
    </xf>
    <xf numFmtId="4" fontId="3" fillId="39" borderId="3" applyNumberFormat="0" applyProtection="0">
      <alignment horizontal="right" vertical="center"/>
    </xf>
    <xf numFmtId="4" fontId="3" fillId="39" borderId="3" applyNumberFormat="0" applyProtection="0">
      <alignment horizontal="right" vertical="center"/>
    </xf>
    <xf numFmtId="4" fontId="3" fillId="39" borderId="3" applyNumberFormat="0" applyProtection="0">
      <alignment horizontal="right" vertical="center"/>
    </xf>
    <xf numFmtId="4" fontId="3" fillId="39" borderId="3" applyNumberFormat="0" applyProtection="0">
      <alignment horizontal="right" vertical="center"/>
    </xf>
    <xf numFmtId="4" fontId="3" fillId="39" borderId="3" applyNumberFormat="0" applyProtection="0">
      <alignment horizontal="right" vertical="center"/>
    </xf>
    <xf numFmtId="4" fontId="3" fillId="39" borderId="3" applyNumberFormat="0" applyProtection="0">
      <alignment horizontal="right" vertical="center"/>
    </xf>
    <xf numFmtId="4" fontId="3" fillId="39" borderId="3" applyNumberFormat="0" applyProtection="0">
      <alignment horizontal="right" vertical="center"/>
    </xf>
    <xf numFmtId="4" fontId="3" fillId="39" borderId="3" applyNumberFormat="0" applyProtection="0">
      <alignment horizontal="right" vertical="center"/>
    </xf>
    <xf numFmtId="4" fontId="3" fillId="40" borderId="3" applyNumberFormat="0" applyProtection="0">
      <alignment horizontal="right" vertical="center"/>
    </xf>
    <xf numFmtId="4" fontId="3" fillId="40" borderId="3" applyNumberFormat="0" applyProtection="0">
      <alignment horizontal="right" vertical="center"/>
    </xf>
    <xf numFmtId="4" fontId="3" fillId="40" borderId="3" applyNumberFormat="0" applyProtection="0">
      <alignment horizontal="right" vertical="center"/>
    </xf>
    <xf numFmtId="4" fontId="3" fillId="40" borderId="3" applyNumberFormat="0" applyProtection="0">
      <alignment horizontal="right" vertical="center"/>
    </xf>
    <xf numFmtId="4" fontId="3" fillId="40" borderId="3" applyNumberFormat="0" applyProtection="0">
      <alignment horizontal="right" vertical="center"/>
    </xf>
    <xf numFmtId="4" fontId="3" fillId="40" borderId="3" applyNumberFormat="0" applyProtection="0">
      <alignment horizontal="right" vertical="center"/>
    </xf>
    <xf numFmtId="4" fontId="3" fillId="40" borderId="3" applyNumberFormat="0" applyProtection="0">
      <alignment horizontal="right" vertical="center"/>
    </xf>
    <xf numFmtId="4" fontId="3" fillId="40" borderId="3" applyNumberFormat="0" applyProtection="0">
      <alignment horizontal="right" vertical="center"/>
    </xf>
    <xf numFmtId="4" fontId="3" fillId="40" borderId="3" applyNumberFormat="0" applyProtection="0">
      <alignment horizontal="right" vertical="center"/>
    </xf>
    <xf numFmtId="4" fontId="3" fillId="40" borderId="3" applyNumberFormat="0" applyProtection="0">
      <alignment horizontal="right" vertical="center"/>
    </xf>
    <xf numFmtId="4" fontId="3" fillId="40" borderId="3" applyNumberFormat="0" applyProtection="0">
      <alignment horizontal="right" vertical="center"/>
    </xf>
    <xf numFmtId="4" fontId="3" fillId="40" borderId="3" applyNumberFormat="0" applyProtection="0">
      <alignment horizontal="right" vertical="center"/>
    </xf>
    <xf numFmtId="4" fontId="3" fillId="40" borderId="3" applyNumberFormat="0" applyProtection="0">
      <alignment horizontal="right" vertical="center"/>
    </xf>
    <xf numFmtId="4" fontId="3" fillId="40" borderId="3" applyNumberFormat="0" applyProtection="0">
      <alignment horizontal="right" vertical="center"/>
    </xf>
    <xf numFmtId="4" fontId="3" fillId="40" borderId="3" applyNumberFormat="0" applyProtection="0">
      <alignment horizontal="right" vertical="center"/>
    </xf>
    <xf numFmtId="4" fontId="3" fillId="41" borderId="11" applyNumberFormat="0" applyProtection="0">
      <alignment horizontal="left" vertical="center" indent="1"/>
    </xf>
    <xf numFmtId="4" fontId="3" fillId="41" borderId="11" applyNumberFormat="0" applyProtection="0">
      <alignment horizontal="left" vertical="center" indent="1"/>
    </xf>
    <xf numFmtId="4" fontId="3" fillId="41" borderId="11" applyNumberFormat="0" applyProtection="0">
      <alignment horizontal="left" vertical="center" indent="1"/>
    </xf>
    <xf numFmtId="4" fontId="3" fillId="41" borderId="11" applyNumberFormat="0" applyProtection="0">
      <alignment horizontal="left" vertical="center" indent="1"/>
    </xf>
    <xf numFmtId="4" fontId="3" fillId="41" borderId="11" applyNumberFormat="0" applyProtection="0">
      <alignment horizontal="left" vertical="center" indent="1"/>
    </xf>
    <xf numFmtId="4" fontId="3" fillId="41" borderId="11" applyNumberFormat="0" applyProtection="0">
      <alignment horizontal="left" vertical="center" indent="1"/>
    </xf>
    <xf numFmtId="4" fontId="3" fillId="41" borderId="11" applyNumberFormat="0" applyProtection="0">
      <alignment horizontal="left" vertical="center" indent="1"/>
    </xf>
    <xf numFmtId="4" fontId="3" fillId="41" borderId="11" applyNumberFormat="0" applyProtection="0">
      <alignment horizontal="left" vertical="center" indent="1"/>
    </xf>
    <xf numFmtId="4" fontId="3" fillId="41" borderId="11" applyNumberFormat="0" applyProtection="0">
      <alignment horizontal="left" vertical="center" indent="1"/>
    </xf>
    <xf numFmtId="4" fontId="3" fillId="41" borderId="11" applyNumberFormat="0" applyProtection="0">
      <alignment horizontal="left" vertical="center" indent="1"/>
    </xf>
    <xf numFmtId="4" fontId="3" fillId="41" borderId="11" applyNumberFormat="0" applyProtection="0">
      <alignment horizontal="left" vertical="center" indent="1"/>
    </xf>
    <xf numFmtId="4" fontId="3" fillId="41" borderId="11" applyNumberFormat="0" applyProtection="0">
      <alignment horizontal="left" vertical="center" indent="1"/>
    </xf>
    <xf numFmtId="4" fontId="3" fillId="41" borderId="11" applyNumberFormat="0" applyProtection="0">
      <alignment horizontal="left" vertical="center" indent="1"/>
    </xf>
    <xf numFmtId="4" fontId="3" fillId="41" borderId="11" applyNumberFormat="0" applyProtection="0">
      <alignment horizontal="left" vertical="center" indent="1"/>
    </xf>
    <xf numFmtId="4" fontId="3" fillId="41" borderId="11" applyNumberFormat="0" applyProtection="0">
      <alignment horizontal="left" vertical="center" indent="1"/>
    </xf>
    <xf numFmtId="4" fontId="3" fillId="41" borderId="11" applyNumberFormat="0" applyProtection="0">
      <alignment horizontal="left" vertical="center" indent="1"/>
    </xf>
    <xf numFmtId="4" fontId="3" fillId="41" borderId="11" applyNumberFormat="0" applyProtection="0">
      <alignment horizontal="left" vertical="center" indent="1"/>
    </xf>
    <xf numFmtId="4" fontId="3" fillId="41" borderId="11" applyNumberFormat="0" applyProtection="0">
      <alignment horizontal="left" vertical="center" indent="1"/>
    </xf>
    <xf numFmtId="4" fontId="3" fillId="41" borderId="11" applyNumberFormat="0" applyProtection="0">
      <alignment horizontal="left" vertical="center" indent="1"/>
    </xf>
    <xf numFmtId="4" fontId="6" fillId="42" borderId="11" applyNumberFormat="0" applyProtection="0">
      <alignment horizontal="left" vertical="center" indent="1"/>
    </xf>
    <xf numFmtId="4" fontId="6" fillId="42" borderId="11" applyNumberFormat="0" applyProtection="0">
      <alignment horizontal="left" vertical="center" indent="1"/>
    </xf>
    <xf numFmtId="4" fontId="6" fillId="42" borderId="11" applyNumberFormat="0" applyProtection="0">
      <alignment horizontal="left" vertical="center" indent="1"/>
    </xf>
    <xf numFmtId="4" fontId="6" fillId="42" borderId="11" applyNumberFormat="0" applyProtection="0">
      <alignment horizontal="left" vertical="center" indent="1"/>
    </xf>
    <xf numFmtId="4" fontId="6" fillId="42" borderId="11" applyNumberFormat="0" applyProtection="0">
      <alignment horizontal="left" vertical="center" indent="1"/>
    </xf>
    <xf numFmtId="4" fontId="6" fillId="42" borderId="11" applyNumberFormat="0" applyProtection="0">
      <alignment horizontal="left" vertical="center" indent="1"/>
    </xf>
    <xf numFmtId="4" fontId="6" fillId="42" borderId="11" applyNumberFormat="0" applyProtection="0">
      <alignment horizontal="left" vertical="center" indent="1"/>
    </xf>
    <xf numFmtId="4" fontId="6" fillId="42" borderId="11" applyNumberFormat="0" applyProtection="0">
      <alignment horizontal="left" vertical="center" indent="1"/>
    </xf>
    <xf numFmtId="4" fontId="6" fillId="42" borderId="11" applyNumberFormat="0" applyProtection="0">
      <alignment horizontal="left" vertical="center" indent="1"/>
    </xf>
    <xf numFmtId="4" fontId="6" fillId="42" borderId="11" applyNumberFormat="0" applyProtection="0">
      <alignment horizontal="left" vertical="center" indent="1"/>
    </xf>
    <xf numFmtId="4" fontId="6" fillId="42" borderId="11" applyNumberFormat="0" applyProtection="0">
      <alignment horizontal="left" vertical="center" indent="1"/>
    </xf>
    <xf numFmtId="4" fontId="6" fillId="42" borderId="11" applyNumberFormat="0" applyProtection="0">
      <alignment horizontal="left" vertical="center" indent="1"/>
    </xf>
    <xf numFmtId="4" fontId="6" fillId="42" borderId="11" applyNumberFormat="0" applyProtection="0">
      <alignment horizontal="left" vertical="center" indent="1"/>
    </xf>
    <xf numFmtId="4" fontId="6" fillId="42" borderId="11" applyNumberFormat="0" applyProtection="0">
      <alignment horizontal="left" vertical="center" indent="1"/>
    </xf>
    <xf numFmtId="4" fontId="6" fillId="42" borderId="11" applyNumberFormat="0" applyProtection="0">
      <alignment horizontal="left" vertical="center" indent="1"/>
    </xf>
    <xf numFmtId="4" fontId="6" fillId="42" borderId="11" applyNumberFormat="0" applyProtection="0">
      <alignment horizontal="left" vertical="center" indent="1"/>
    </xf>
    <xf numFmtId="4" fontId="6" fillId="42" borderId="11" applyNumberFormat="0" applyProtection="0">
      <alignment horizontal="left" vertical="center" indent="1"/>
    </xf>
    <xf numFmtId="4" fontId="6" fillId="42" borderId="11" applyNumberFormat="0" applyProtection="0">
      <alignment horizontal="left" vertical="center" indent="1"/>
    </xf>
    <xf numFmtId="4" fontId="6" fillId="42" borderId="11" applyNumberFormat="0" applyProtection="0">
      <alignment horizontal="left" vertical="center" indent="1"/>
    </xf>
    <xf numFmtId="4" fontId="6" fillId="42" borderId="11" applyNumberFormat="0" applyProtection="0">
      <alignment horizontal="left" vertical="center" indent="1"/>
    </xf>
    <xf numFmtId="4" fontId="6" fillId="42" borderId="11" applyNumberFormat="0" applyProtection="0">
      <alignment horizontal="left" vertical="center" indent="1"/>
    </xf>
    <xf numFmtId="4" fontId="6" fillId="42" borderId="11" applyNumberFormat="0" applyProtection="0">
      <alignment horizontal="left" vertical="center" indent="1"/>
    </xf>
    <xf numFmtId="4" fontId="6" fillId="42" borderId="11" applyNumberFormat="0" applyProtection="0">
      <alignment horizontal="left" vertical="center" indent="1"/>
    </xf>
    <xf numFmtId="4" fontId="6" fillId="42" borderId="11" applyNumberFormat="0" applyProtection="0">
      <alignment horizontal="left" vertical="center" indent="1"/>
    </xf>
    <xf numFmtId="4" fontId="6" fillId="42" borderId="11" applyNumberFormat="0" applyProtection="0">
      <alignment horizontal="left" vertical="center" indent="1"/>
    </xf>
    <xf numFmtId="4" fontId="6" fillId="42" borderId="11" applyNumberFormat="0" applyProtection="0">
      <alignment horizontal="left" vertical="center" indent="1"/>
    </xf>
    <xf numFmtId="4" fontId="6" fillId="42" borderId="11" applyNumberFormat="0" applyProtection="0">
      <alignment horizontal="left" vertical="center" indent="1"/>
    </xf>
    <xf numFmtId="4" fontId="6" fillId="42" borderId="11" applyNumberFormat="0" applyProtection="0">
      <alignment horizontal="left" vertical="center" indent="1"/>
    </xf>
    <xf numFmtId="4" fontId="6" fillId="42" borderId="11" applyNumberFormat="0" applyProtection="0">
      <alignment horizontal="left" vertical="center" indent="1"/>
    </xf>
    <xf numFmtId="4" fontId="6" fillId="42" borderId="11" applyNumberFormat="0" applyProtection="0">
      <alignment horizontal="left" vertical="center" indent="1"/>
    </xf>
    <xf numFmtId="4" fontId="6" fillId="42" borderId="11" applyNumberFormat="0" applyProtection="0">
      <alignment horizontal="left" vertical="center" indent="1"/>
    </xf>
    <xf numFmtId="4" fontId="6" fillId="42" borderId="11" applyNumberFormat="0" applyProtection="0">
      <alignment horizontal="left" vertical="center" indent="1"/>
    </xf>
    <xf numFmtId="4" fontId="6" fillId="42" borderId="11" applyNumberFormat="0" applyProtection="0">
      <alignment horizontal="left" vertical="center" indent="1"/>
    </xf>
    <xf numFmtId="4" fontId="6" fillId="42" borderId="11" applyNumberFormat="0" applyProtection="0">
      <alignment horizontal="left" vertical="center" indent="1"/>
    </xf>
    <xf numFmtId="4" fontId="6" fillId="42" borderId="11" applyNumberFormat="0" applyProtection="0">
      <alignment horizontal="left" vertical="center" indent="1"/>
    </xf>
    <xf numFmtId="4" fontId="6" fillId="42" borderId="11" applyNumberFormat="0" applyProtection="0">
      <alignment horizontal="left" vertical="center" indent="1"/>
    </xf>
    <xf numFmtId="4" fontId="6" fillId="42" borderId="11" applyNumberFormat="0" applyProtection="0">
      <alignment horizontal="left" vertical="center" indent="1"/>
    </xf>
    <xf numFmtId="4" fontId="6" fillId="42" borderId="11" applyNumberFormat="0" applyProtection="0">
      <alignment horizontal="left" vertical="center" indent="1"/>
    </xf>
    <xf numFmtId="4" fontId="3" fillId="43" borderId="3" applyNumberFormat="0" applyProtection="0">
      <alignment horizontal="right" vertical="center"/>
    </xf>
    <xf numFmtId="4" fontId="3" fillId="43" borderId="3" applyNumberFormat="0" applyProtection="0">
      <alignment horizontal="right" vertical="center"/>
    </xf>
    <xf numFmtId="4" fontId="3" fillId="43" borderId="3" applyNumberFormat="0" applyProtection="0">
      <alignment horizontal="right" vertical="center"/>
    </xf>
    <xf numFmtId="4" fontId="3" fillId="43" borderId="3" applyNumberFormat="0" applyProtection="0">
      <alignment horizontal="right" vertical="center"/>
    </xf>
    <xf numFmtId="4" fontId="3" fillId="43" borderId="3" applyNumberFormat="0" applyProtection="0">
      <alignment horizontal="right" vertical="center"/>
    </xf>
    <xf numFmtId="4" fontId="3" fillId="43" borderId="3" applyNumberFormat="0" applyProtection="0">
      <alignment horizontal="right" vertical="center"/>
    </xf>
    <xf numFmtId="4" fontId="3" fillId="43" borderId="3" applyNumberFormat="0" applyProtection="0">
      <alignment horizontal="right" vertical="center"/>
    </xf>
    <xf numFmtId="4" fontId="3" fillId="43" borderId="3" applyNumberFormat="0" applyProtection="0">
      <alignment horizontal="right" vertical="center"/>
    </xf>
    <xf numFmtId="4" fontId="3" fillId="43" borderId="3" applyNumberFormat="0" applyProtection="0">
      <alignment horizontal="right" vertical="center"/>
    </xf>
    <xf numFmtId="4" fontId="3" fillId="43" borderId="3" applyNumberFormat="0" applyProtection="0">
      <alignment horizontal="right" vertical="center"/>
    </xf>
    <xf numFmtId="4" fontId="3" fillId="43" borderId="3" applyNumberFormat="0" applyProtection="0">
      <alignment horizontal="right" vertical="center"/>
    </xf>
    <xf numFmtId="4" fontId="3" fillId="43" borderId="3" applyNumberFormat="0" applyProtection="0">
      <alignment horizontal="right" vertical="center"/>
    </xf>
    <xf numFmtId="4" fontId="3" fillId="43" borderId="3" applyNumberFormat="0" applyProtection="0">
      <alignment horizontal="right" vertical="center"/>
    </xf>
    <xf numFmtId="4" fontId="3" fillId="43" borderId="3" applyNumberFormat="0" applyProtection="0">
      <alignment horizontal="right" vertical="center"/>
    </xf>
    <xf numFmtId="4" fontId="3" fillId="43" borderId="3" applyNumberFormat="0" applyProtection="0">
      <alignment horizontal="right" vertical="center"/>
    </xf>
    <xf numFmtId="4" fontId="3" fillId="44" borderId="11" applyNumberFormat="0" applyProtection="0">
      <alignment horizontal="left" vertical="center" indent="1"/>
    </xf>
    <xf numFmtId="4" fontId="3" fillId="44" borderId="11" applyNumberFormat="0" applyProtection="0">
      <alignment horizontal="left" vertical="center" indent="1"/>
    </xf>
    <xf numFmtId="4" fontId="3" fillId="44" borderId="11" applyNumberFormat="0" applyProtection="0">
      <alignment horizontal="left" vertical="center" indent="1"/>
    </xf>
    <xf numFmtId="4" fontId="3" fillId="44" borderId="11" applyNumberFormat="0" applyProtection="0">
      <alignment horizontal="left" vertical="center" indent="1"/>
    </xf>
    <xf numFmtId="4" fontId="3" fillId="44" borderId="11" applyNumberFormat="0" applyProtection="0">
      <alignment horizontal="left" vertical="center" indent="1"/>
    </xf>
    <xf numFmtId="4" fontId="3" fillId="44" borderId="11" applyNumberFormat="0" applyProtection="0">
      <alignment horizontal="left" vertical="center" indent="1"/>
    </xf>
    <xf numFmtId="4" fontId="3" fillId="44" borderId="11" applyNumberFormat="0" applyProtection="0">
      <alignment horizontal="left" vertical="center" indent="1"/>
    </xf>
    <xf numFmtId="4" fontId="3" fillId="44" borderId="11" applyNumberFormat="0" applyProtection="0">
      <alignment horizontal="left" vertical="center" indent="1"/>
    </xf>
    <xf numFmtId="4" fontId="3" fillId="44" borderId="11" applyNumberFormat="0" applyProtection="0">
      <alignment horizontal="left" vertical="center" indent="1"/>
    </xf>
    <xf numFmtId="4" fontId="3" fillId="44" borderId="11" applyNumberFormat="0" applyProtection="0">
      <alignment horizontal="left" vertical="center" indent="1"/>
    </xf>
    <xf numFmtId="4" fontId="3" fillId="44" borderId="11" applyNumberFormat="0" applyProtection="0">
      <alignment horizontal="left" vertical="center" indent="1"/>
    </xf>
    <xf numFmtId="4" fontId="3" fillId="44" borderId="11" applyNumberFormat="0" applyProtection="0">
      <alignment horizontal="left" vertical="center" indent="1"/>
    </xf>
    <xf numFmtId="4" fontId="3" fillId="44" borderId="11" applyNumberFormat="0" applyProtection="0">
      <alignment horizontal="left" vertical="center" indent="1"/>
    </xf>
    <xf numFmtId="4" fontId="3" fillId="44" borderId="11" applyNumberFormat="0" applyProtection="0">
      <alignment horizontal="left" vertical="center" indent="1"/>
    </xf>
    <xf numFmtId="4" fontId="3" fillId="44" borderId="11" applyNumberFormat="0" applyProtection="0">
      <alignment horizontal="left" vertical="center" indent="1"/>
    </xf>
    <xf numFmtId="4" fontId="3" fillId="44" borderId="11" applyNumberFormat="0" applyProtection="0">
      <alignment horizontal="left" vertical="center" indent="1"/>
    </xf>
    <xf numFmtId="4" fontId="3" fillId="44" borderId="11" applyNumberFormat="0" applyProtection="0">
      <alignment horizontal="left" vertical="center" indent="1"/>
    </xf>
    <xf numFmtId="4" fontId="3" fillId="44" borderId="11" applyNumberFormat="0" applyProtection="0">
      <alignment horizontal="left" vertical="center" indent="1"/>
    </xf>
    <xf numFmtId="4" fontId="3" fillId="44" borderId="11" applyNumberFormat="0" applyProtection="0">
      <alignment horizontal="left" vertical="center" indent="1"/>
    </xf>
    <xf numFmtId="4" fontId="3" fillId="43" borderId="11" applyNumberFormat="0" applyProtection="0">
      <alignment horizontal="left" vertical="center" indent="1"/>
    </xf>
    <xf numFmtId="4" fontId="3" fillId="43" borderId="11" applyNumberFormat="0" applyProtection="0">
      <alignment horizontal="left" vertical="center" indent="1"/>
    </xf>
    <xf numFmtId="4" fontId="3" fillId="43" borderId="11" applyNumberFormat="0" applyProtection="0">
      <alignment horizontal="left" vertical="center" indent="1"/>
    </xf>
    <xf numFmtId="4" fontId="3" fillId="43" borderId="11" applyNumberFormat="0" applyProtection="0">
      <alignment horizontal="left" vertical="center" indent="1"/>
    </xf>
    <xf numFmtId="4" fontId="3" fillId="43" borderId="11" applyNumberFormat="0" applyProtection="0">
      <alignment horizontal="left" vertical="center" indent="1"/>
    </xf>
    <xf numFmtId="4" fontId="3" fillId="43" borderId="11" applyNumberFormat="0" applyProtection="0">
      <alignment horizontal="left" vertical="center" indent="1"/>
    </xf>
    <xf numFmtId="4" fontId="3" fillId="43" borderId="11" applyNumberFormat="0" applyProtection="0">
      <alignment horizontal="left" vertical="center" indent="1"/>
    </xf>
    <xf numFmtId="4" fontId="3" fillId="43" borderId="11" applyNumberFormat="0" applyProtection="0">
      <alignment horizontal="left" vertical="center" indent="1"/>
    </xf>
    <xf numFmtId="4" fontId="3" fillId="43" borderId="11" applyNumberFormat="0" applyProtection="0">
      <alignment horizontal="left" vertical="center" indent="1"/>
    </xf>
    <xf numFmtId="4" fontId="3" fillId="43" borderId="11" applyNumberFormat="0" applyProtection="0">
      <alignment horizontal="left" vertical="center" indent="1"/>
    </xf>
    <xf numFmtId="4" fontId="3" fillId="43" borderId="11" applyNumberFormat="0" applyProtection="0">
      <alignment horizontal="left" vertical="center" indent="1"/>
    </xf>
    <xf numFmtId="4" fontId="3" fillId="43" borderId="11" applyNumberFormat="0" applyProtection="0">
      <alignment horizontal="left" vertical="center" indent="1"/>
    </xf>
    <xf numFmtId="4" fontId="3" fillId="43" borderId="11" applyNumberFormat="0" applyProtection="0">
      <alignment horizontal="left" vertical="center" indent="1"/>
    </xf>
    <xf numFmtId="4" fontId="3" fillId="43" borderId="11" applyNumberFormat="0" applyProtection="0">
      <alignment horizontal="left" vertical="center" indent="1"/>
    </xf>
    <xf numFmtId="4" fontId="3" fillId="43" borderId="11" applyNumberFormat="0" applyProtection="0">
      <alignment horizontal="left" vertical="center" indent="1"/>
    </xf>
    <xf numFmtId="4" fontId="3" fillId="43" borderId="11" applyNumberFormat="0" applyProtection="0">
      <alignment horizontal="left" vertical="center" indent="1"/>
    </xf>
    <xf numFmtId="4" fontId="3" fillId="43" borderId="11" applyNumberFormat="0" applyProtection="0">
      <alignment horizontal="left" vertical="center" indent="1"/>
    </xf>
    <xf numFmtId="4" fontId="3" fillId="43" borderId="11" applyNumberFormat="0" applyProtection="0">
      <alignment horizontal="left" vertical="center" indent="1"/>
    </xf>
    <xf numFmtId="4" fontId="3" fillId="43" borderId="11" applyNumberFormat="0" applyProtection="0">
      <alignment horizontal="left" vertical="center" indent="1"/>
    </xf>
    <xf numFmtId="0" fontId="3" fillId="45" borderId="3" applyNumberFormat="0" applyProtection="0">
      <alignment horizontal="left" vertical="center" indent="1"/>
    </xf>
    <xf numFmtId="0" fontId="3" fillId="45" borderId="3" applyNumberFormat="0" applyProtection="0">
      <alignment horizontal="left" vertical="center" indent="1"/>
    </xf>
    <xf numFmtId="0" fontId="3" fillId="45" borderId="3" applyNumberFormat="0" applyProtection="0">
      <alignment horizontal="left" vertical="center" indent="1"/>
    </xf>
    <xf numFmtId="0" fontId="3" fillId="45" borderId="3" applyNumberFormat="0" applyProtection="0">
      <alignment horizontal="left" vertical="center" indent="1"/>
    </xf>
    <xf numFmtId="0" fontId="3" fillId="45" borderId="3" applyNumberFormat="0" applyProtection="0">
      <alignment horizontal="left" vertical="center" indent="1"/>
    </xf>
    <xf numFmtId="0" fontId="3" fillId="45" borderId="3" applyNumberFormat="0" applyProtection="0">
      <alignment horizontal="left" vertical="center" indent="1"/>
    </xf>
    <xf numFmtId="0" fontId="3" fillId="45" borderId="3" applyNumberFormat="0" applyProtection="0">
      <alignment horizontal="left" vertical="center" indent="1"/>
    </xf>
    <xf numFmtId="0" fontId="3" fillId="45" borderId="3" applyNumberFormat="0" applyProtection="0">
      <alignment horizontal="left" vertical="center" indent="1"/>
    </xf>
    <xf numFmtId="0" fontId="3" fillId="45" borderId="3" applyNumberFormat="0" applyProtection="0">
      <alignment horizontal="left" vertical="center" indent="1"/>
    </xf>
    <xf numFmtId="0" fontId="3" fillId="45" borderId="3" applyNumberFormat="0" applyProtection="0">
      <alignment horizontal="left" vertical="center" indent="1"/>
    </xf>
    <xf numFmtId="0" fontId="3" fillId="45" borderId="3" applyNumberFormat="0" applyProtection="0">
      <alignment horizontal="left" vertical="center" indent="1"/>
    </xf>
    <xf numFmtId="0" fontId="3" fillId="45" borderId="3" applyNumberFormat="0" applyProtection="0">
      <alignment horizontal="left" vertical="center" indent="1"/>
    </xf>
    <xf numFmtId="0" fontId="3" fillId="45" borderId="3" applyNumberFormat="0" applyProtection="0">
      <alignment horizontal="left" vertical="center" indent="1"/>
    </xf>
    <xf numFmtId="0" fontId="3" fillId="45" borderId="3" applyNumberFormat="0" applyProtection="0">
      <alignment horizontal="left" vertical="center" indent="1"/>
    </xf>
    <xf numFmtId="0" fontId="3" fillId="45" borderId="3" applyNumberFormat="0" applyProtection="0">
      <alignment horizontal="left" vertical="center" indent="1"/>
    </xf>
    <xf numFmtId="0" fontId="3" fillId="42" borderId="10" applyNumberFormat="0" applyProtection="0">
      <alignment horizontal="left" vertical="top" indent="1"/>
    </xf>
    <xf numFmtId="0" fontId="3" fillId="42" borderId="10" applyNumberFormat="0" applyProtection="0">
      <alignment horizontal="left" vertical="top" indent="1"/>
    </xf>
    <xf numFmtId="0" fontId="3" fillId="42" borderId="10" applyNumberFormat="0" applyProtection="0">
      <alignment horizontal="left" vertical="top" indent="1"/>
    </xf>
    <xf numFmtId="0" fontId="3" fillId="42" borderId="10" applyNumberFormat="0" applyProtection="0">
      <alignment horizontal="left" vertical="top" indent="1"/>
    </xf>
    <xf numFmtId="0" fontId="3" fillId="42" borderId="10" applyNumberFormat="0" applyProtection="0">
      <alignment horizontal="left" vertical="top" indent="1"/>
    </xf>
    <xf numFmtId="0" fontId="3" fillId="42" borderId="10" applyNumberFormat="0" applyProtection="0">
      <alignment horizontal="left" vertical="top" indent="1"/>
    </xf>
    <xf numFmtId="0" fontId="3" fillId="42" borderId="10" applyNumberFormat="0" applyProtection="0">
      <alignment horizontal="left" vertical="top" indent="1"/>
    </xf>
    <xf numFmtId="0" fontId="3" fillId="42" borderId="10" applyNumberFormat="0" applyProtection="0">
      <alignment horizontal="left" vertical="top" indent="1"/>
    </xf>
    <xf numFmtId="0" fontId="3" fillId="42" borderId="10" applyNumberFormat="0" applyProtection="0">
      <alignment horizontal="left" vertical="top" indent="1"/>
    </xf>
    <xf numFmtId="0" fontId="3" fillId="42" borderId="10" applyNumberFormat="0" applyProtection="0">
      <alignment horizontal="left" vertical="top" indent="1"/>
    </xf>
    <xf numFmtId="0" fontId="3" fillId="42" borderId="10" applyNumberFormat="0" applyProtection="0">
      <alignment horizontal="left" vertical="top" indent="1"/>
    </xf>
    <xf numFmtId="0" fontId="3" fillId="42" borderId="10" applyNumberFormat="0" applyProtection="0">
      <alignment horizontal="left" vertical="top" indent="1"/>
    </xf>
    <xf numFmtId="0" fontId="3" fillId="42" borderId="10" applyNumberFormat="0" applyProtection="0">
      <alignment horizontal="left" vertical="top" indent="1"/>
    </xf>
    <xf numFmtId="0" fontId="3" fillId="42" borderId="10" applyNumberFormat="0" applyProtection="0">
      <alignment horizontal="left" vertical="top" indent="1"/>
    </xf>
    <xf numFmtId="0" fontId="3" fillId="42" borderId="10" applyNumberFormat="0" applyProtection="0">
      <alignment horizontal="left" vertical="top" indent="1"/>
    </xf>
    <xf numFmtId="0" fontId="3" fillId="42" borderId="10" applyNumberFormat="0" applyProtection="0">
      <alignment horizontal="left" vertical="top" indent="1"/>
    </xf>
    <xf numFmtId="0" fontId="3" fillId="42" borderId="10" applyNumberFormat="0" applyProtection="0">
      <alignment horizontal="left" vertical="top" indent="1"/>
    </xf>
    <xf numFmtId="0" fontId="3" fillId="42" borderId="10" applyNumberFormat="0" applyProtection="0">
      <alignment horizontal="left" vertical="top" indent="1"/>
    </xf>
    <xf numFmtId="0" fontId="3" fillId="42" borderId="10" applyNumberFormat="0" applyProtection="0">
      <alignment horizontal="left" vertical="top" indent="1"/>
    </xf>
    <xf numFmtId="0" fontId="3" fillId="46" borderId="3" applyNumberFormat="0" applyProtection="0">
      <alignment horizontal="left" vertical="center" indent="1"/>
    </xf>
    <xf numFmtId="0" fontId="3" fillId="46" borderId="3" applyNumberFormat="0" applyProtection="0">
      <alignment horizontal="left" vertical="center" indent="1"/>
    </xf>
    <xf numFmtId="0" fontId="3" fillId="46" borderId="3" applyNumberFormat="0" applyProtection="0">
      <alignment horizontal="left" vertical="center" indent="1"/>
    </xf>
    <xf numFmtId="0" fontId="3" fillId="46" borderId="3" applyNumberFormat="0" applyProtection="0">
      <alignment horizontal="left" vertical="center" indent="1"/>
    </xf>
    <xf numFmtId="0" fontId="3" fillId="46" borderId="3" applyNumberFormat="0" applyProtection="0">
      <alignment horizontal="left" vertical="center" indent="1"/>
    </xf>
    <xf numFmtId="0" fontId="3" fillId="46" borderId="3" applyNumberFormat="0" applyProtection="0">
      <alignment horizontal="left" vertical="center" indent="1"/>
    </xf>
    <xf numFmtId="0" fontId="3" fillId="46" borderId="3" applyNumberFormat="0" applyProtection="0">
      <alignment horizontal="left" vertical="center" indent="1"/>
    </xf>
    <xf numFmtId="0" fontId="3" fillId="46" borderId="3" applyNumberFormat="0" applyProtection="0">
      <alignment horizontal="left" vertical="center" indent="1"/>
    </xf>
    <xf numFmtId="0" fontId="3" fillId="46" borderId="3" applyNumberFormat="0" applyProtection="0">
      <alignment horizontal="left" vertical="center" indent="1"/>
    </xf>
    <xf numFmtId="0" fontId="3" fillId="46" borderId="3" applyNumberFormat="0" applyProtection="0">
      <alignment horizontal="left" vertical="center" indent="1"/>
    </xf>
    <xf numFmtId="0" fontId="3" fillId="46" borderId="3" applyNumberFormat="0" applyProtection="0">
      <alignment horizontal="left" vertical="center" indent="1"/>
    </xf>
    <xf numFmtId="0" fontId="3" fillId="46" borderId="3" applyNumberFormat="0" applyProtection="0">
      <alignment horizontal="left" vertical="center" indent="1"/>
    </xf>
    <xf numFmtId="0" fontId="3" fillId="46" borderId="3" applyNumberFormat="0" applyProtection="0">
      <alignment horizontal="left" vertical="center" indent="1"/>
    </xf>
    <xf numFmtId="0" fontId="3" fillId="46" borderId="3" applyNumberFormat="0" applyProtection="0">
      <alignment horizontal="left" vertical="center" indent="1"/>
    </xf>
    <xf numFmtId="0" fontId="3" fillId="46" borderId="3" applyNumberFormat="0" applyProtection="0">
      <alignment horizontal="left" vertical="center" indent="1"/>
    </xf>
    <xf numFmtId="0" fontId="3" fillId="43" borderId="10" applyNumberFormat="0" applyProtection="0">
      <alignment horizontal="left" vertical="top" indent="1"/>
    </xf>
    <xf numFmtId="0" fontId="3" fillId="43" borderId="10" applyNumberFormat="0" applyProtection="0">
      <alignment horizontal="left" vertical="top" indent="1"/>
    </xf>
    <xf numFmtId="0" fontId="3" fillId="43" borderId="10" applyNumberFormat="0" applyProtection="0">
      <alignment horizontal="left" vertical="top" indent="1"/>
    </xf>
    <xf numFmtId="0" fontId="3" fillId="43" borderId="10" applyNumberFormat="0" applyProtection="0">
      <alignment horizontal="left" vertical="top" indent="1"/>
    </xf>
    <xf numFmtId="0" fontId="3" fillId="43" borderId="10" applyNumberFormat="0" applyProtection="0">
      <alignment horizontal="left" vertical="top" indent="1"/>
    </xf>
    <xf numFmtId="0" fontId="3" fillId="43" borderId="10" applyNumberFormat="0" applyProtection="0">
      <alignment horizontal="left" vertical="top" indent="1"/>
    </xf>
    <xf numFmtId="0" fontId="3" fillId="43" borderId="10" applyNumberFormat="0" applyProtection="0">
      <alignment horizontal="left" vertical="top" indent="1"/>
    </xf>
    <xf numFmtId="0" fontId="3" fillId="43" borderId="10" applyNumberFormat="0" applyProtection="0">
      <alignment horizontal="left" vertical="top" indent="1"/>
    </xf>
    <xf numFmtId="0" fontId="3" fillId="43" borderId="10" applyNumberFormat="0" applyProtection="0">
      <alignment horizontal="left" vertical="top" indent="1"/>
    </xf>
    <xf numFmtId="0" fontId="3" fillId="43" borderId="10" applyNumberFormat="0" applyProtection="0">
      <alignment horizontal="left" vertical="top" indent="1"/>
    </xf>
    <xf numFmtId="0" fontId="3" fillId="43" borderId="10" applyNumberFormat="0" applyProtection="0">
      <alignment horizontal="left" vertical="top" indent="1"/>
    </xf>
    <xf numFmtId="0" fontId="3" fillId="43" borderId="10" applyNumberFormat="0" applyProtection="0">
      <alignment horizontal="left" vertical="top" indent="1"/>
    </xf>
    <xf numFmtId="0" fontId="3" fillId="43" borderId="10" applyNumberFormat="0" applyProtection="0">
      <alignment horizontal="left" vertical="top" indent="1"/>
    </xf>
    <xf numFmtId="0" fontId="3" fillId="43" borderId="10" applyNumberFormat="0" applyProtection="0">
      <alignment horizontal="left" vertical="top" indent="1"/>
    </xf>
    <xf numFmtId="0" fontId="3" fillId="43" borderId="10" applyNumberFormat="0" applyProtection="0">
      <alignment horizontal="left" vertical="top" indent="1"/>
    </xf>
    <xf numFmtId="0" fontId="3" fillId="43" borderId="10" applyNumberFormat="0" applyProtection="0">
      <alignment horizontal="left" vertical="top" indent="1"/>
    </xf>
    <xf numFmtId="0" fontId="3" fillId="43" borderId="10" applyNumberFormat="0" applyProtection="0">
      <alignment horizontal="left" vertical="top" indent="1"/>
    </xf>
    <xf numFmtId="0" fontId="3" fillId="43" borderId="10" applyNumberFormat="0" applyProtection="0">
      <alignment horizontal="left" vertical="top" indent="1"/>
    </xf>
    <xf numFmtId="0" fontId="3" fillId="43" borderId="10" applyNumberFormat="0" applyProtection="0">
      <alignment horizontal="left" vertical="top" indent="1"/>
    </xf>
    <xf numFmtId="0" fontId="3" fillId="47" borderId="3" applyNumberFormat="0" applyProtection="0">
      <alignment horizontal="left" vertical="center" indent="1"/>
    </xf>
    <xf numFmtId="0" fontId="3" fillId="47" borderId="3" applyNumberFormat="0" applyProtection="0">
      <alignment horizontal="left" vertical="center" indent="1"/>
    </xf>
    <xf numFmtId="0" fontId="3" fillId="47" borderId="3" applyNumberFormat="0" applyProtection="0">
      <alignment horizontal="left" vertical="center" indent="1"/>
    </xf>
    <xf numFmtId="0" fontId="3" fillId="47" borderId="3" applyNumberFormat="0" applyProtection="0">
      <alignment horizontal="left" vertical="center" indent="1"/>
    </xf>
    <xf numFmtId="0" fontId="3" fillId="47" borderId="3" applyNumberFormat="0" applyProtection="0">
      <alignment horizontal="left" vertical="center" indent="1"/>
    </xf>
    <xf numFmtId="0" fontId="3" fillId="47" borderId="3" applyNumberFormat="0" applyProtection="0">
      <alignment horizontal="left" vertical="center" indent="1"/>
    </xf>
    <xf numFmtId="0" fontId="3" fillId="47" borderId="3" applyNumberFormat="0" applyProtection="0">
      <alignment horizontal="left" vertical="center" indent="1"/>
    </xf>
    <xf numFmtId="0" fontId="3" fillId="47" borderId="3" applyNumberFormat="0" applyProtection="0">
      <alignment horizontal="left" vertical="center" indent="1"/>
    </xf>
    <xf numFmtId="0" fontId="3" fillId="47" borderId="3" applyNumberFormat="0" applyProtection="0">
      <alignment horizontal="left" vertical="center" indent="1"/>
    </xf>
    <xf numFmtId="0" fontId="3" fillId="47" borderId="3" applyNumberFormat="0" applyProtection="0">
      <alignment horizontal="left" vertical="center" indent="1"/>
    </xf>
    <xf numFmtId="0" fontId="3" fillId="47" borderId="3" applyNumberFormat="0" applyProtection="0">
      <alignment horizontal="left" vertical="center" indent="1"/>
    </xf>
    <xf numFmtId="0" fontId="3" fillId="47" borderId="3" applyNumberFormat="0" applyProtection="0">
      <alignment horizontal="left" vertical="center" indent="1"/>
    </xf>
    <xf numFmtId="0" fontId="3" fillId="47" borderId="3" applyNumberFormat="0" applyProtection="0">
      <alignment horizontal="left" vertical="center" indent="1"/>
    </xf>
    <xf numFmtId="0" fontId="3" fillId="47" borderId="3" applyNumberFormat="0" applyProtection="0">
      <alignment horizontal="left" vertical="center" indent="1"/>
    </xf>
    <xf numFmtId="0" fontId="3" fillId="47" borderId="3" applyNumberFormat="0" applyProtection="0">
      <alignment horizontal="left" vertical="center" indent="1"/>
    </xf>
    <xf numFmtId="0" fontId="3" fillId="47" borderId="10" applyNumberFormat="0" applyProtection="0">
      <alignment horizontal="left" vertical="top" indent="1"/>
    </xf>
    <xf numFmtId="0" fontId="3" fillId="47" borderId="10" applyNumberFormat="0" applyProtection="0">
      <alignment horizontal="left" vertical="top" indent="1"/>
    </xf>
    <xf numFmtId="0" fontId="3" fillId="47" borderId="10" applyNumberFormat="0" applyProtection="0">
      <alignment horizontal="left" vertical="top" indent="1"/>
    </xf>
    <xf numFmtId="0" fontId="3" fillId="47" borderId="10" applyNumberFormat="0" applyProtection="0">
      <alignment horizontal="left" vertical="top" indent="1"/>
    </xf>
    <xf numFmtId="0" fontId="3" fillId="47" borderId="10" applyNumberFormat="0" applyProtection="0">
      <alignment horizontal="left" vertical="top" indent="1"/>
    </xf>
    <xf numFmtId="0" fontId="3" fillId="47" borderId="10" applyNumberFormat="0" applyProtection="0">
      <alignment horizontal="left" vertical="top" indent="1"/>
    </xf>
    <xf numFmtId="0" fontId="3" fillId="47" borderId="10" applyNumberFormat="0" applyProtection="0">
      <alignment horizontal="left" vertical="top" indent="1"/>
    </xf>
    <xf numFmtId="0" fontId="3" fillId="47" borderId="10" applyNumberFormat="0" applyProtection="0">
      <alignment horizontal="left" vertical="top" indent="1"/>
    </xf>
    <xf numFmtId="0" fontId="3" fillId="47" borderId="10" applyNumberFormat="0" applyProtection="0">
      <alignment horizontal="left" vertical="top" indent="1"/>
    </xf>
    <xf numFmtId="0" fontId="3" fillId="47" borderId="10" applyNumberFormat="0" applyProtection="0">
      <alignment horizontal="left" vertical="top" indent="1"/>
    </xf>
    <xf numFmtId="0" fontId="3" fillId="47" borderId="10" applyNumberFormat="0" applyProtection="0">
      <alignment horizontal="left" vertical="top" indent="1"/>
    </xf>
    <xf numFmtId="0" fontId="3" fillId="47" borderId="10" applyNumberFormat="0" applyProtection="0">
      <alignment horizontal="left" vertical="top" indent="1"/>
    </xf>
    <xf numFmtId="0" fontId="3" fillId="47" borderId="10" applyNumberFormat="0" applyProtection="0">
      <alignment horizontal="left" vertical="top" indent="1"/>
    </xf>
    <xf numFmtId="0" fontId="3" fillId="47" borderId="10" applyNumberFormat="0" applyProtection="0">
      <alignment horizontal="left" vertical="top" indent="1"/>
    </xf>
    <xf numFmtId="0" fontId="3" fillId="47" borderId="10" applyNumberFormat="0" applyProtection="0">
      <alignment horizontal="left" vertical="top" indent="1"/>
    </xf>
    <xf numFmtId="0" fontId="3" fillId="47" borderId="10" applyNumberFormat="0" applyProtection="0">
      <alignment horizontal="left" vertical="top" indent="1"/>
    </xf>
    <xf numFmtId="0" fontId="3" fillId="47" borderId="10" applyNumberFormat="0" applyProtection="0">
      <alignment horizontal="left" vertical="top" indent="1"/>
    </xf>
    <xf numFmtId="0" fontId="3" fillId="47" borderId="10" applyNumberFormat="0" applyProtection="0">
      <alignment horizontal="left" vertical="top" indent="1"/>
    </xf>
    <xf numFmtId="0" fontId="3" fillId="47" borderId="10" applyNumberFormat="0" applyProtection="0">
      <alignment horizontal="left" vertical="top" indent="1"/>
    </xf>
    <xf numFmtId="0" fontId="3" fillId="44" borderId="3" applyNumberFormat="0" applyProtection="0">
      <alignment horizontal="left" vertical="center" indent="1"/>
    </xf>
    <xf numFmtId="0" fontId="3" fillId="44" borderId="3" applyNumberFormat="0" applyProtection="0">
      <alignment horizontal="left" vertical="center" indent="1"/>
    </xf>
    <xf numFmtId="0" fontId="3" fillId="44" borderId="3" applyNumberFormat="0" applyProtection="0">
      <alignment horizontal="left" vertical="center" indent="1"/>
    </xf>
    <xf numFmtId="0" fontId="3" fillId="44" borderId="3" applyNumberFormat="0" applyProtection="0">
      <alignment horizontal="left" vertical="center" indent="1"/>
    </xf>
    <xf numFmtId="0" fontId="3" fillId="44" borderId="3" applyNumberFormat="0" applyProtection="0">
      <alignment horizontal="left" vertical="center" indent="1"/>
    </xf>
    <xf numFmtId="0" fontId="3" fillId="44" borderId="3" applyNumberFormat="0" applyProtection="0">
      <alignment horizontal="left" vertical="center" indent="1"/>
    </xf>
    <xf numFmtId="0" fontId="3" fillId="44" borderId="3" applyNumberFormat="0" applyProtection="0">
      <alignment horizontal="left" vertical="center" indent="1"/>
    </xf>
    <xf numFmtId="0" fontId="3" fillId="44" borderId="3" applyNumberFormat="0" applyProtection="0">
      <alignment horizontal="left" vertical="center" indent="1"/>
    </xf>
    <xf numFmtId="0" fontId="3" fillId="44" borderId="3" applyNumberFormat="0" applyProtection="0">
      <alignment horizontal="left" vertical="center" indent="1"/>
    </xf>
    <xf numFmtId="0" fontId="3" fillId="44" borderId="3" applyNumberFormat="0" applyProtection="0">
      <alignment horizontal="left" vertical="center" indent="1"/>
    </xf>
    <xf numFmtId="0" fontId="3" fillId="44" borderId="3" applyNumberFormat="0" applyProtection="0">
      <alignment horizontal="left" vertical="center" indent="1"/>
    </xf>
    <xf numFmtId="0" fontId="3" fillId="44" borderId="3" applyNumberFormat="0" applyProtection="0">
      <alignment horizontal="left" vertical="center" indent="1"/>
    </xf>
    <xf numFmtId="0" fontId="3" fillId="44" borderId="3" applyNumberFormat="0" applyProtection="0">
      <alignment horizontal="left" vertical="center" indent="1"/>
    </xf>
    <xf numFmtId="0" fontId="3" fillId="44" borderId="3" applyNumberFormat="0" applyProtection="0">
      <alignment horizontal="left" vertical="center" indent="1"/>
    </xf>
    <xf numFmtId="0" fontId="3" fillId="44" borderId="3" applyNumberFormat="0" applyProtection="0">
      <alignment horizontal="left" vertical="center" indent="1"/>
    </xf>
    <xf numFmtId="0" fontId="3" fillId="44" borderId="10" applyNumberFormat="0" applyProtection="0">
      <alignment horizontal="left" vertical="top" indent="1"/>
    </xf>
    <xf numFmtId="0" fontId="3" fillId="44" borderId="10" applyNumberFormat="0" applyProtection="0">
      <alignment horizontal="left" vertical="top" indent="1"/>
    </xf>
    <xf numFmtId="0" fontId="3" fillId="44" borderId="10" applyNumberFormat="0" applyProtection="0">
      <alignment horizontal="left" vertical="top" indent="1"/>
    </xf>
    <xf numFmtId="0" fontId="3" fillId="44" borderId="10" applyNumberFormat="0" applyProtection="0">
      <alignment horizontal="left" vertical="top" indent="1"/>
    </xf>
    <xf numFmtId="0" fontId="3" fillId="44" borderId="10" applyNumberFormat="0" applyProtection="0">
      <alignment horizontal="left" vertical="top" indent="1"/>
    </xf>
    <xf numFmtId="0" fontId="3" fillId="44" borderId="10" applyNumberFormat="0" applyProtection="0">
      <alignment horizontal="left" vertical="top" indent="1"/>
    </xf>
    <xf numFmtId="0" fontId="3" fillId="44" borderId="10" applyNumberFormat="0" applyProtection="0">
      <alignment horizontal="left" vertical="top" indent="1"/>
    </xf>
    <xf numFmtId="0" fontId="3" fillId="44" borderId="10" applyNumberFormat="0" applyProtection="0">
      <alignment horizontal="left" vertical="top" indent="1"/>
    </xf>
    <xf numFmtId="0" fontId="3" fillId="44" borderId="10" applyNumberFormat="0" applyProtection="0">
      <alignment horizontal="left" vertical="top" indent="1"/>
    </xf>
    <xf numFmtId="0" fontId="3" fillId="44" borderId="10" applyNumberFormat="0" applyProtection="0">
      <alignment horizontal="left" vertical="top" indent="1"/>
    </xf>
    <xf numFmtId="0" fontId="3" fillId="44" borderId="10" applyNumberFormat="0" applyProtection="0">
      <alignment horizontal="left" vertical="top" indent="1"/>
    </xf>
    <xf numFmtId="0" fontId="3" fillId="44" borderId="10" applyNumberFormat="0" applyProtection="0">
      <alignment horizontal="left" vertical="top" indent="1"/>
    </xf>
    <xf numFmtId="0" fontId="3" fillId="44" borderId="10" applyNumberFormat="0" applyProtection="0">
      <alignment horizontal="left" vertical="top" indent="1"/>
    </xf>
    <xf numFmtId="0" fontId="3" fillId="44" borderId="10" applyNumberFormat="0" applyProtection="0">
      <alignment horizontal="left" vertical="top" indent="1"/>
    </xf>
    <xf numFmtId="0" fontId="3" fillId="44" borderId="10" applyNumberFormat="0" applyProtection="0">
      <alignment horizontal="left" vertical="top" indent="1"/>
    </xf>
    <xf numFmtId="0" fontId="3" fillId="44" borderId="10" applyNumberFormat="0" applyProtection="0">
      <alignment horizontal="left" vertical="top" indent="1"/>
    </xf>
    <xf numFmtId="0" fontId="3" fillId="44" borderId="10" applyNumberFormat="0" applyProtection="0">
      <alignment horizontal="left" vertical="top" indent="1"/>
    </xf>
    <xf numFmtId="0" fontId="3" fillId="44" borderId="10" applyNumberFormat="0" applyProtection="0">
      <alignment horizontal="left" vertical="top" indent="1"/>
    </xf>
    <xf numFmtId="0" fontId="3" fillId="44" borderId="10" applyNumberFormat="0" applyProtection="0">
      <alignment horizontal="left" vertical="top" indent="1"/>
    </xf>
    <xf numFmtId="0" fontId="3" fillId="48" borderId="12" applyNumberFormat="0">
      <protection locked="0"/>
    </xf>
    <xf numFmtId="0" fontId="3" fillId="48" borderId="12" applyNumberFormat="0">
      <protection locked="0"/>
    </xf>
    <xf numFmtId="0" fontId="3" fillId="48" borderId="12" applyNumberFormat="0">
      <protection locked="0"/>
    </xf>
    <xf numFmtId="0" fontId="3" fillId="48" borderId="12" applyNumberFormat="0">
      <protection locked="0"/>
    </xf>
    <xf numFmtId="0" fontId="3" fillId="48" borderId="12" applyNumberFormat="0">
      <protection locked="0"/>
    </xf>
    <xf numFmtId="0" fontId="3" fillId="48" borderId="12" applyNumberFormat="0">
      <protection locked="0"/>
    </xf>
    <xf numFmtId="0" fontId="3" fillId="48" borderId="12" applyNumberFormat="0">
      <protection locked="0"/>
    </xf>
    <xf numFmtId="0" fontId="3" fillId="48" borderId="12" applyNumberFormat="0">
      <protection locked="0"/>
    </xf>
    <xf numFmtId="0" fontId="3" fillId="48" borderId="12" applyNumberFormat="0">
      <protection locked="0"/>
    </xf>
    <xf numFmtId="0" fontId="3" fillId="48" borderId="12" applyNumberFormat="0">
      <protection locked="0"/>
    </xf>
    <xf numFmtId="0" fontId="3" fillId="48" borderId="12" applyNumberFormat="0">
      <protection locked="0"/>
    </xf>
    <xf numFmtId="0" fontId="3" fillId="48" borderId="12" applyNumberFormat="0">
      <protection locked="0"/>
    </xf>
    <xf numFmtId="0" fontId="3" fillId="48" borderId="12" applyNumberFormat="0">
      <protection locked="0"/>
    </xf>
    <xf numFmtId="0" fontId="3" fillId="48" borderId="12" applyNumberFormat="0">
      <protection locked="0"/>
    </xf>
    <xf numFmtId="0" fontId="3" fillId="48" borderId="12" applyNumberFormat="0">
      <protection locked="0"/>
    </xf>
    <xf numFmtId="0" fontId="3" fillId="48" borderId="12" applyNumberFormat="0">
      <protection locked="0"/>
    </xf>
    <xf numFmtId="0" fontId="3" fillId="48" borderId="12" applyNumberFormat="0">
      <protection locked="0"/>
    </xf>
    <xf numFmtId="0" fontId="3" fillId="48" borderId="12" applyNumberFormat="0">
      <protection locked="0"/>
    </xf>
    <xf numFmtId="0" fontId="3" fillId="48" borderId="12" applyNumberFormat="0">
      <protection locked="0"/>
    </xf>
    <xf numFmtId="0" fontId="3" fillId="48" borderId="12" applyNumberFormat="0">
      <protection locked="0"/>
    </xf>
    <xf numFmtId="0" fontId="3" fillId="48" borderId="12" applyNumberFormat="0">
      <protection locked="0"/>
    </xf>
    <xf numFmtId="0" fontId="3" fillId="48" borderId="12" applyNumberFormat="0">
      <protection locked="0"/>
    </xf>
    <xf numFmtId="0" fontId="3" fillId="48" borderId="12" applyNumberFormat="0">
      <protection locked="0"/>
    </xf>
    <xf numFmtId="0" fontId="3" fillId="48" borderId="12" applyNumberFormat="0">
      <protection locked="0"/>
    </xf>
    <xf numFmtId="0" fontId="3" fillId="48" borderId="12" applyNumberFormat="0">
      <protection locked="0"/>
    </xf>
    <xf numFmtId="0" fontId="3" fillId="48" borderId="12" applyNumberFormat="0">
      <protection locked="0"/>
    </xf>
    <xf numFmtId="0" fontId="3" fillId="48" borderId="12" applyNumberFormat="0">
      <protection locked="0"/>
    </xf>
    <xf numFmtId="0" fontId="3" fillId="48" borderId="12" applyNumberFormat="0">
      <protection locked="0"/>
    </xf>
    <xf numFmtId="0" fontId="3" fillId="48" borderId="12" applyNumberFormat="0">
      <protection locked="0"/>
    </xf>
    <xf numFmtId="0" fontId="3" fillId="48" borderId="12" applyNumberFormat="0">
      <protection locked="0"/>
    </xf>
    <xf numFmtId="0" fontId="3" fillId="48" borderId="12" applyNumberFormat="0">
      <protection locked="0"/>
    </xf>
    <xf numFmtId="0" fontId="3" fillId="48" borderId="12" applyNumberFormat="0">
      <protection locked="0"/>
    </xf>
    <xf numFmtId="0" fontId="3" fillId="48" borderId="12" applyNumberFormat="0">
      <protection locked="0"/>
    </xf>
    <xf numFmtId="0" fontId="3" fillId="48" borderId="12" applyNumberFormat="0">
      <protection locked="0"/>
    </xf>
    <xf numFmtId="0" fontId="3" fillId="48" borderId="12" applyNumberFormat="0">
      <protection locked="0"/>
    </xf>
    <xf numFmtId="0" fontId="3" fillId="48" borderId="12" applyNumberFormat="0">
      <protection locked="0"/>
    </xf>
    <xf numFmtId="0" fontId="3" fillId="48" borderId="12" applyNumberFormat="0">
      <protection locked="0"/>
    </xf>
    <xf numFmtId="0" fontId="3" fillId="48" borderId="12" applyNumberFormat="0">
      <protection locked="0"/>
    </xf>
    <xf numFmtId="0" fontId="3" fillId="48" borderId="12" applyNumberFormat="0">
      <protection locked="0"/>
    </xf>
    <xf numFmtId="0" fontId="3" fillId="48" borderId="12" applyNumberFormat="0">
      <protection locked="0"/>
    </xf>
    <xf numFmtId="0" fontId="3" fillId="48" borderId="12" applyNumberFormat="0">
      <protection locked="0"/>
    </xf>
    <xf numFmtId="0" fontId="3" fillId="48" borderId="12" applyNumberFormat="0">
      <protection locked="0"/>
    </xf>
    <xf numFmtId="0" fontId="3" fillId="48" borderId="12" applyNumberFormat="0">
      <protection locked="0"/>
    </xf>
    <xf numFmtId="0" fontId="3" fillId="48" borderId="12" applyNumberFormat="0">
      <protection locked="0"/>
    </xf>
    <xf numFmtId="0" fontId="3" fillId="48" borderId="12" applyNumberFormat="0">
      <protection locked="0"/>
    </xf>
    <xf numFmtId="0" fontId="3" fillId="48" borderId="12" applyNumberFormat="0">
      <protection locked="0"/>
    </xf>
    <xf numFmtId="0" fontId="3" fillId="48" borderId="12" applyNumberFormat="0">
      <protection locked="0"/>
    </xf>
    <xf numFmtId="0" fontId="3" fillId="48" borderId="12" applyNumberFormat="0">
      <protection locked="0"/>
    </xf>
    <xf numFmtId="0" fontId="3" fillId="48" borderId="12" applyNumberFormat="0">
      <protection locked="0"/>
    </xf>
    <xf numFmtId="0" fontId="3" fillId="48" borderId="12" applyNumberFormat="0">
      <protection locked="0"/>
    </xf>
    <xf numFmtId="0" fontId="3" fillId="48" borderId="12" applyNumberFormat="0">
      <protection locked="0"/>
    </xf>
    <xf numFmtId="0" fontId="3" fillId="48" borderId="12" applyNumberFormat="0">
      <protection locked="0"/>
    </xf>
    <xf numFmtId="0" fontId="3" fillId="48" borderId="12" applyNumberFormat="0">
      <protection locked="0"/>
    </xf>
    <xf numFmtId="0" fontId="3" fillId="48" borderId="12" applyNumberFormat="0">
      <protection locked="0"/>
    </xf>
    <xf numFmtId="0" fontId="3" fillId="48" borderId="12" applyNumberFormat="0">
      <protection locked="0"/>
    </xf>
    <xf numFmtId="0" fontId="3" fillId="48" borderId="12" applyNumberFormat="0">
      <protection locked="0"/>
    </xf>
    <xf numFmtId="0" fontId="3" fillId="48" borderId="12" applyNumberFormat="0">
      <protection locked="0"/>
    </xf>
    <xf numFmtId="0" fontId="3" fillId="48" borderId="12" applyNumberFormat="0">
      <protection locked="0"/>
    </xf>
    <xf numFmtId="0" fontId="3" fillId="48" borderId="12" applyNumberFormat="0">
      <protection locked="0"/>
    </xf>
    <xf numFmtId="0" fontId="3" fillId="48" borderId="12" applyNumberFormat="0">
      <protection locked="0"/>
    </xf>
    <xf numFmtId="0" fontId="3" fillId="48" borderId="12" applyNumberFormat="0">
      <protection locked="0"/>
    </xf>
    <xf numFmtId="0" fontId="3" fillId="48" borderId="12" applyNumberFormat="0">
      <protection locked="0"/>
    </xf>
    <xf numFmtId="0" fontId="3" fillId="48" borderId="12" applyNumberFormat="0">
      <protection locked="0"/>
    </xf>
    <xf numFmtId="0" fontId="3" fillId="48" borderId="12" applyNumberFormat="0">
      <protection locked="0"/>
    </xf>
    <xf numFmtId="0" fontId="3" fillId="48" borderId="12" applyNumberFormat="0">
      <protection locked="0"/>
    </xf>
    <xf numFmtId="0" fontId="3" fillId="48" borderId="12" applyNumberFormat="0">
      <protection locked="0"/>
    </xf>
    <xf numFmtId="0" fontId="3" fillId="48" borderId="12" applyNumberFormat="0">
      <protection locked="0"/>
    </xf>
    <xf numFmtId="0" fontId="3" fillId="48" borderId="12" applyNumberFormat="0">
      <protection locked="0"/>
    </xf>
    <xf numFmtId="0" fontId="3" fillId="48" borderId="12" applyNumberFormat="0">
      <protection locked="0"/>
    </xf>
    <xf numFmtId="0" fontId="3" fillId="48" borderId="12" applyNumberFormat="0">
      <protection locked="0"/>
    </xf>
    <xf numFmtId="0" fontId="3" fillId="48" borderId="12" applyNumberFormat="0">
      <protection locked="0"/>
    </xf>
    <xf numFmtId="0" fontId="3" fillId="48" borderId="12" applyNumberFormat="0">
      <protection locked="0"/>
    </xf>
    <xf numFmtId="0" fontId="3" fillId="48" borderId="12" applyNumberFormat="0">
      <protection locked="0"/>
    </xf>
    <xf numFmtId="0" fontId="3" fillId="48" borderId="12" applyNumberFormat="0">
      <protection locked="0"/>
    </xf>
    <xf numFmtId="0" fontId="3" fillId="48" borderId="12" applyNumberFormat="0">
      <protection locked="0"/>
    </xf>
    <xf numFmtId="0" fontId="3" fillId="48" borderId="12" applyNumberFormat="0">
      <protection locked="0"/>
    </xf>
    <xf numFmtId="0" fontId="3" fillId="48" borderId="12" applyNumberFormat="0">
      <protection locked="0"/>
    </xf>
    <xf numFmtId="0" fontId="3" fillId="48" borderId="12" applyNumberFormat="0">
      <protection locked="0"/>
    </xf>
    <xf numFmtId="0" fontId="3" fillId="48" borderId="12" applyNumberFormat="0">
      <protection locked="0"/>
    </xf>
    <xf numFmtId="0" fontId="3" fillId="48" borderId="12" applyNumberFormat="0">
      <protection locked="0"/>
    </xf>
    <xf numFmtId="0" fontId="3" fillId="48" borderId="12" applyNumberFormat="0">
      <protection locked="0"/>
    </xf>
    <xf numFmtId="0" fontId="3" fillId="48" borderId="12" applyNumberFormat="0">
      <protection locked="0"/>
    </xf>
    <xf numFmtId="0" fontId="3" fillId="48" borderId="12" applyNumberFormat="0">
      <protection locked="0"/>
    </xf>
    <xf numFmtId="0" fontId="3" fillId="48" borderId="12" applyNumberFormat="0">
      <protection locked="0"/>
    </xf>
    <xf numFmtId="0" fontId="3" fillId="48" borderId="12" applyNumberFormat="0">
      <protection locked="0"/>
    </xf>
    <xf numFmtId="0" fontId="3" fillId="48" borderId="12" applyNumberFormat="0">
      <protection locked="0"/>
    </xf>
    <xf numFmtId="0" fontId="3" fillId="48" borderId="12" applyNumberFormat="0">
      <protection locked="0"/>
    </xf>
    <xf numFmtId="0" fontId="3" fillId="48" borderId="12" applyNumberFormat="0">
      <protection locked="0"/>
    </xf>
    <xf numFmtId="0" fontId="3" fillId="48" borderId="12" applyNumberFormat="0">
      <protection locked="0"/>
    </xf>
    <xf numFmtId="0" fontId="3" fillId="48" borderId="12" applyNumberFormat="0">
      <protection locked="0"/>
    </xf>
    <xf numFmtId="0" fontId="3" fillId="48" borderId="12" applyNumberFormat="0">
      <protection locked="0"/>
    </xf>
    <xf numFmtId="0" fontId="3" fillId="48" borderId="12" applyNumberFormat="0">
      <protection locked="0"/>
    </xf>
    <xf numFmtId="0" fontId="3" fillId="48" borderId="12" applyNumberFormat="0">
      <protection locked="0"/>
    </xf>
    <xf numFmtId="0" fontId="3" fillId="48" borderId="12" applyNumberFormat="0">
      <protection locked="0"/>
    </xf>
    <xf numFmtId="0" fontId="3" fillId="48" borderId="12" applyNumberFormat="0">
      <protection locked="0"/>
    </xf>
    <xf numFmtId="0" fontId="3" fillId="48" borderId="12" applyNumberFormat="0">
      <protection locked="0"/>
    </xf>
    <xf numFmtId="0" fontId="3" fillId="48" borderId="12" applyNumberFormat="0">
      <protection locked="0"/>
    </xf>
    <xf numFmtId="0" fontId="3" fillId="48" borderId="12" applyNumberFormat="0">
      <protection locked="0"/>
    </xf>
    <xf numFmtId="0" fontId="3" fillId="48" borderId="12" applyNumberFormat="0">
      <protection locked="0"/>
    </xf>
    <xf numFmtId="0" fontId="3" fillId="48" borderId="12" applyNumberFormat="0">
      <protection locked="0"/>
    </xf>
    <xf numFmtId="0" fontId="3" fillId="48" borderId="12" applyNumberFormat="0">
      <protection locked="0"/>
    </xf>
    <xf numFmtId="0" fontId="4" fillId="42" borderId="13" applyBorder="0"/>
    <xf numFmtId="0" fontId="4" fillId="42" borderId="13" applyBorder="0"/>
    <xf numFmtId="0" fontId="4" fillId="42" borderId="13" applyBorder="0"/>
    <xf numFmtId="0" fontId="4" fillId="42" borderId="13" applyBorder="0"/>
    <xf numFmtId="0" fontId="4" fillId="42" borderId="13" applyBorder="0"/>
    <xf numFmtId="0" fontId="4" fillId="42" borderId="13" applyBorder="0"/>
    <xf numFmtId="0" fontId="4" fillId="42" borderId="13" applyBorder="0"/>
    <xf numFmtId="0" fontId="4" fillId="42" borderId="13" applyBorder="0"/>
    <xf numFmtId="0" fontId="4" fillId="42" borderId="13" applyBorder="0"/>
    <xf numFmtId="0" fontId="4" fillId="42" borderId="13" applyBorder="0"/>
    <xf numFmtId="0" fontId="4" fillId="42" borderId="13" applyBorder="0"/>
    <xf numFmtId="0" fontId="4" fillId="42" borderId="13" applyBorder="0"/>
    <xf numFmtId="0" fontId="4" fillId="42" borderId="13" applyBorder="0"/>
    <xf numFmtId="0" fontId="4" fillId="42" borderId="13" applyBorder="0"/>
    <xf numFmtId="0" fontId="4" fillId="42" borderId="13" applyBorder="0"/>
    <xf numFmtId="0" fontId="4" fillId="42" borderId="13" applyBorder="0"/>
    <xf numFmtId="0" fontId="4" fillId="42" borderId="13" applyBorder="0"/>
    <xf numFmtId="0" fontId="4" fillId="42" borderId="13" applyBorder="0"/>
    <xf numFmtId="0" fontId="4" fillId="42" borderId="13" applyBorder="0"/>
    <xf numFmtId="4" fontId="5" fillId="49" borderId="10" applyNumberFormat="0" applyProtection="0">
      <alignment vertical="center"/>
    </xf>
    <xf numFmtId="4" fontId="5" fillId="49" borderId="10" applyNumberFormat="0" applyProtection="0">
      <alignment vertical="center"/>
    </xf>
    <xf numFmtId="4" fontId="5" fillId="49" borderId="10" applyNumberFormat="0" applyProtection="0">
      <alignment vertical="center"/>
    </xf>
    <xf numFmtId="4" fontId="5" fillId="49" borderId="10" applyNumberFormat="0" applyProtection="0">
      <alignment vertical="center"/>
    </xf>
    <xf numFmtId="4" fontId="5" fillId="49" borderId="10" applyNumberFormat="0" applyProtection="0">
      <alignment vertical="center"/>
    </xf>
    <xf numFmtId="4" fontId="5" fillId="49" borderId="10" applyNumberFormat="0" applyProtection="0">
      <alignment vertical="center"/>
    </xf>
    <xf numFmtId="4" fontId="5" fillId="49" borderId="10" applyNumberFormat="0" applyProtection="0">
      <alignment vertical="center"/>
    </xf>
    <xf numFmtId="4" fontId="5" fillId="49" borderId="10" applyNumberFormat="0" applyProtection="0">
      <alignment vertical="center"/>
    </xf>
    <xf numFmtId="4" fontId="5" fillId="49" borderId="10" applyNumberFormat="0" applyProtection="0">
      <alignment vertical="center"/>
    </xf>
    <xf numFmtId="4" fontId="5" fillId="49" borderId="10" applyNumberFormat="0" applyProtection="0">
      <alignment vertical="center"/>
    </xf>
    <xf numFmtId="4" fontId="5" fillId="49" borderId="10" applyNumberFormat="0" applyProtection="0">
      <alignment vertical="center"/>
    </xf>
    <xf numFmtId="4" fontId="5" fillId="49" borderId="10" applyNumberFormat="0" applyProtection="0">
      <alignment vertical="center"/>
    </xf>
    <xf numFmtId="4" fontId="5" fillId="49" borderId="10" applyNumberFormat="0" applyProtection="0">
      <alignment vertical="center"/>
    </xf>
    <xf numFmtId="4" fontId="5" fillId="49" borderId="10" applyNumberFormat="0" applyProtection="0">
      <alignment vertical="center"/>
    </xf>
    <xf numFmtId="4" fontId="5" fillId="49" borderId="10" applyNumberFormat="0" applyProtection="0">
      <alignment vertical="center"/>
    </xf>
    <xf numFmtId="4" fontId="5" fillId="49" borderId="10" applyNumberFormat="0" applyProtection="0">
      <alignment vertical="center"/>
    </xf>
    <xf numFmtId="4" fontId="5" fillId="49" borderId="10" applyNumberFormat="0" applyProtection="0">
      <alignment vertical="center"/>
    </xf>
    <xf numFmtId="4" fontId="5" fillId="49" borderId="10" applyNumberFormat="0" applyProtection="0">
      <alignment vertical="center"/>
    </xf>
    <xf numFmtId="4" fontId="5" fillId="49" borderId="10" applyNumberFormat="0" applyProtection="0">
      <alignment vertical="center"/>
    </xf>
    <xf numFmtId="4" fontId="24" fillId="50" borderId="2" applyNumberFormat="0" applyProtection="0">
      <alignment vertical="center"/>
    </xf>
    <xf numFmtId="4" fontId="24" fillId="50" borderId="2" applyNumberFormat="0" applyProtection="0">
      <alignment vertical="center"/>
    </xf>
    <xf numFmtId="4" fontId="24" fillId="50" borderId="2" applyNumberFormat="0" applyProtection="0">
      <alignment vertical="center"/>
    </xf>
    <xf numFmtId="4" fontId="24" fillId="50" borderId="2" applyNumberFormat="0" applyProtection="0">
      <alignment vertical="center"/>
    </xf>
    <xf numFmtId="4" fontId="24" fillId="50" borderId="2" applyNumberFormat="0" applyProtection="0">
      <alignment vertical="center"/>
    </xf>
    <xf numFmtId="4" fontId="24" fillId="50" borderId="2" applyNumberFormat="0" applyProtection="0">
      <alignment vertical="center"/>
    </xf>
    <xf numFmtId="4" fontId="24" fillId="50" borderId="2" applyNumberFormat="0" applyProtection="0">
      <alignment vertical="center"/>
    </xf>
    <xf numFmtId="4" fontId="24" fillId="50" borderId="2" applyNumberFormat="0" applyProtection="0">
      <alignment vertical="center"/>
    </xf>
    <xf numFmtId="4" fontId="24" fillId="50" borderId="2" applyNumberFormat="0" applyProtection="0">
      <alignment vertical="center"/>
    </xf>
    <xf numFmtId="4" fontId="24" fillId="50" borderId="2" applyNumberFormat="0" applyProtection="0">
      <alignment vertical="center"/>
    </xf>
    <xf numFmtId="4" fontId="24" fillId="50" borderId="2" applyNumberFormat="0" applyProtection="0">
      <alignment vertical="center"/>
    </xf>
    <xf numFmtId="4" fontId="24" fillId="50" borderId="2" applyNumberFormat="0" applyProtection="0">
      <alignment vertical="center"/>
    </xf>
    <xf numFmtId="4" fontId="24" fillId="50" borderId="2" applyNumberFormat="0" applyProtection="0">
      <alignment vertical="center"/>
    </xf>
    <xf numFmtId="4" fontId="24" fillId="50" borderId="2" applyNumberFormat="0" applyProtection="0">
      <alignment vertical="center"/>
    </xf>
    <xf numFmtId="4" fontId="24" fillId="50" borderId="2" applyNumberFormat="0" applyProtection="0">
      <alignment vertical="center"/>
    </xf>
    <xf numFmtId="4" fontId="5" fillId="45" borderId="10" applyNumberFormat="0" applyProtection="0">
      <alignment horizontal="left" vertical="center" indent="1"/>
    </xf>
    <xf numFmtId="4" fontId="5" fillId="45" borderId="10" applyNumberFormat="0" applyProtection="0">
      <alignment horizontal="left" vertical="center" indent="1"/>
    </xf>
    <xf numFmtId="4" fontId="5" fillId="45" borderId="10" applyNumberFormat="0" applyProtection="0">
      <alignment horizontal="left" vertical="center" indent="1"/>
    </xf>
    <xf numFmtId="4" fontId="5" fillId="45" borderId="10" applyNumberFormat="0" applyProtection="0">
      <alignment horizontal="left" vertical="center" indent="1"/>
    </xf>
    <xf numFmtId="4" fontId="5" fillId="45" borderId="10" applyNumberFormat="0" applyProtection="0">
      <alignment horizontal="left" vertical="center" indent="1"/>
    </xf>
    <xf numFmtId="4" fontId="5" fillId="45" borderId="10" applyNumberFormat="0" applyProtection="0">
      <alignment horizontal="left" vertical="center" indent="1"/>
    </xf>
    <xf numFmtId="4" fontId="5" fillId="45" borderId="10" applyNumberFormat="0" applyProtection="0">
      <alignment horizontal="left" vertical="center" indent="1"/>
    </xf>
    <xf numFmtId="4" fontId="5" fillId="45" borderId="10" applyNumberFormat="0" applyProtection="0">
      <alignment horizontal="left" vertical="center" indent="1"/>
    </xf>
    <xf numFmtId="4" fontId="5" fillId="45" borderId="10" applyNumberFormat="0" applyProtection="0">
      <alignment horizontal="left" vertical="center" indent="1"/>
    </xf>
    <xf numFmtId="4" fontId="5" fillId="45" borderId="10" applyNumberFormat="0" applyProtection="0">
      <alignment horizontal="left" vertical="center" indent="1"/>
    </xf>
    <xf numFmtId="4" fontId="5" fillId="45" borderId="10" applyNumberFormat="0" applyProtection="0">
      <alignment horizontal="left" vertical="center" indent="1"/>
    </xf>
    <xf numFmtId="4" fontId="5" fillId="45" borderId="10" applyNumberFormat="0" applyProtection="0">
      <alignment horizontal="left" vertical="center" indent="1"/>
    </xf>
    <xf numFmtId="4" fontId="5" fillId="45" borderId="10" applyNumberFormat="0" applyProtection="0">
      <alignment horizontal="left" vertical="center" indent="1"/>
    </xf>
    <xf numFmtId="4" fontId="5" fillId="45" borderId="10" applyNumberFormat="0" applyProtection="0">
      <alignment horizontal="left" vertical="center" indent="1"/>
    </xf>
    <xf numFmtId="4" fontId="5" fillId="45" borderId="10" applyNumberFormat="0" applyProtection="0">
      <alignment horizontal="left" vertical="center" indent="1"/>
    </xf>
    <xf numFmtId="4" fontId="5" fillId="45" borderId="10" applyNumberFormat="0" applyProtection="0">
      <alignment horizontal="left" vertical="center" indent="1"/>
    </xf>
    <xf numFmtId="4" fontId="5" fillId="45" borderId="10" applyNumberFormat="0" applyProtection="0">
      <alignment horizontal="left" vertical="center" indent="1"/>
    </xf>
    <xf numFmtId="4" fontId="5" fillId="45" borderId="10" applyNumberFormat="0" applyProtection="0">
      <alignment horizontal="left" vertical="center" indent="1"/>
    </xf>
    <xf numFmtId="4" fontId="5" fillId="45" borderId="10" applyNumberFormat="0" applyProtection="0">
      <alignment horizontal="left" vertical="center" indent="1"/>
    </xf>
    <xf numFmtId="0" fontId="5" fillId="49" borderId="10" applyNumberFormat="0" applyProtection="0">
      <alignment horizontal="left" vertical="top" indent="1"/>
    </xf>
    <xf numFmtId="0" fontId="5" fillId="49" borderId="10" applyNumberFormat="0" applyProtection="0">
      <alignment horizontal="left" vertical="top" indent="1"/>
    </xf>
    <xf numFmtId="0" fontId="5" fillId="49" borderId="10" applyNumberFormat="0" applyProtection="0">
      <alignment horizontal="left" vertical="top" indent="1"/>
    </xf>
    <xf numFmtId="0" fontId="5" fillId="49" borderId="10" applyNumberFormat="0" applyProtection="0">
      <alignment horizontal="left" vertical="top" indent="1"/>
    </xf>
    <xf numFmtId="0" fontId="5" fillId="49" borderId="10" applyNumberFormat="0" applyProtection="0">
      <alignment horizontal="left" vertical="top" indent="1"/>
    </xf>
    <xf numFmtId="0" fontId="5" fillId="49" borderId="10" applyNumberFormat="0" applyProtection="0">
      <alignment horizontal="left" vertical="top" indent="1"/>
    </xf>
    <xf numFmtId="0" fontId="5" fillId="49" borderId="10" applyNumberFormat="0" applyProtection="0">
      <alignment horizontal="left" vertical="top" indent="1"/>
    </xf>
    <xf numFmtId="0" fontId="5" fillId="49" borderId="10" applyNumberFormat="0" applyProtection="0">
      <alignment horizontal="left" vertical="top" indent="1"/>
    </xf>
    <xf numFmtId="0" fontId="5" fillId="49" borderId="10" applyNumberFormat="0" applyProtection="0">
      <alignment horizontal="left" vertical="top" indent="1"/>
    </xf>
    <xf numFmtId="0" fontId="5" fillId="49" borderId="10" applyNumberFormat="0" applyProtection="0">
      <alignment horizontal="left" vertical="top" indent="1"/>
    </xf>
    <xf numFmtId="0" fontId="5" fillId="49" borderId="10" applyNumberFormat="0" applyProtection="0">
      <alignment horizontal="left" vertical="top" indent="1"/>
    </xf>
    <xf numFmtId="0" fontId="5" fillId="49" borderId="10" applyNumberFormat="0" applyProtection="0">
      <alignment horizontal="left" vertical="top" indent="1"/>
    </xf>
    <xf numFmtId="0" fontId="5" fillId="49" borderId="10" applyNumberFormat="0" applyProtection="0">
      <alignment horizontal="left" vertical="top" indent="1"/>
    </xf>
    <xf numFmtId="0" fontId="5" fillId="49" borderId="10" applyNumberFormat="0" applyProtection="0">
      <alignment horizontal="left" vertical="top" indent="1"/>
    </xf>
    <xf numFmtId="0" fontId="5" fillId="49" borderId="10" applyNumberFormat="0" applyProtection="0">
      <alignment horizontal="left" vertical="top" indent="1"/>
    </xf>
    <xf numFmtId="0" fontId="5" fillId="49" borderId="10" applyNumberFormat="0" applyProtection="0">
      <alignment horizontal="left" vertical="top" indent="1"/>
    </xf>
    <xf numFmtId="0" fontId="5" fillId="49" borderId="10" applyNumberFormat="0" applyProtection="0">
      <alignment horizontal="left" vertical="top" indent="1"/>
    </xf>
    <xf numFmtId="0" fontId="5" fillId="49" borderId="10" applyNumberFormat="0" applyProtection="0">
      <alignment horizontal="left" vertical="top" indent="1"/>
    </xf>
    <xf numFmtId="0" fontId="5" fillId="49" borderId="10" applyNumberFormat="0" applyProtection="0">
      <alignment horizontal="left" vertical="top" indent="1"/>
    </xf>
    <xf numFmtId="4" fontId="3" fillId="0" borderId="3" applyNumberFormat="0" applyProtection="0">
      <alignment horizontal="right" vertical="center"/>
    </xf>
    <xf numFmtId="4" fontId="3" fillId="0" borderId="3" applyNumberFormat="0" applyProtection="0">
      <alignment horizontal="right" vertical="center"/>
    </xf>
    <xf numFmtId="4" fontId="3" fillId="0" borderId="3" applyNumberFormat="0" applyProtection="0">
      <alignment horizontal="right" vertical="center"/>
    </xf>
    <xf numFmtId="4" fontId="3" fillId="0" borderId="3" applyNumberFormat="0" applyProtection="0">
      <alignment horizontal="right" vertical="center"/>
    </xf>
    <xf numFmtId="4" fontId="3" fillId="0" borderId="3" applyNumberFormat="0" applyProtection="0">
      <alignment horizontal="right" vertical="center"/>
    </xf>
    <xf numFmtId="4" fontId="3" fillId="0" borderId="3" applyNumberFormat="0" applyProtection="0">
      <alignment horizontal="right" vertical="center"/>
    </xf>
    <xf numFmtId="4" fontId="3" fillId="0" borderId="3" applyNumberFormat="0" applyProtection="0">
      <alignment horizontal="right" vertical="center"/>
    </xf>
    <xf numFmtId="4" fontId="3" fillId="0" borderId="3" applyNumberFormat="0" applyProtection="0">
      <alignment horizontal="right" vertical="center"/>
    </xf>
    <xf numFmtId="4" fontId="3" fillId="0" borderId="3" applyNumberFormat="0" applyProtection="0">
      <alignment horizontal="right" vertical="center"/>
    </xf>
    <xf numFmtId="4" fontId="3" fillId="0" borderId="3" applyNumberFormat="0" applyProtection="0">
      <alignment horizontal="right" vertical="center"/>
    </xf>
    <xf numFmtId="4" fontId="3" fillId="0" borderId="3" applyNumberFormat="0" applyProtection="0">
      <alignment horizontal="right" vertical="center"/>
    </xf>
    <xf numFmtId="4" fontId="3" fillId="0" borderId="3" applyNumberFormat="0" applyProtection="0">
      <alignment horizontal="right" vertical="center"/>
    </xf>
    <xf numFmtId="4" fontId="3" fillId="0" borderId="3" applyNumberFormat="0" applyProtection="0">
      <alignment horizontal="right" vertical="center"/>
    </xf>
    <xf numFmtId="4" fontId="3" fillId="0" borderId="3" applyNumberFormat="0" applyProtection="0">
      <alignment horizontal="right" vertical="center"/>
    </xf>
    <xf numFmtId="4" fontId="3" fillId="0" borderId="3" applyNumberFormat="0" applyProtection="0">
      <alignment horizontal="right" vertical="center"/>
    </xf>
    <xf numFmtId="4" fontId="24" fillId="51" borderId="3" applyNumberFormat="0" applyProtection="0">
      <alignment horizontal="right" vertical="center"/>
    </xf>
    <xf numFmtId="4" fontId="24" fillId="51" borderId="3" applyNumberFormat="0" applyProtection="0">
      <alignment horizontal="right" vertical="center"/>
    </xf>
    <xf numFmtId="4" fontId="24" fillId="51" borderId="3" applyNumberFormat="0" applyProtection="0">
      <alignment horizontal="right" vertical="center"/>
    </xf>
    <xf numFmtId="4" fontId="24" fillId="51" borderId="3" applyNumberFormat="0" applyProtection="0">
      <alignment horizontal="right" vertical="center"/>
    </xf>
    <xf numFmtId="4" fontId="24" fillId="51" borderId="3" applyNumberFormat="0" applyProtection="0">
      <alignment horizontal="right" vertical="center"/>
    </xf>
    <xf numFmtId="4" fontId="24" fillId="51" borderId="3" applyNumberFormat="0" applyProtection="0">
      <alignment horizontal="right" vertical="center"/>
    </xf>
    <xf numFmtId="4" fontId="24" fillId="51" borderId="3" applyNumberFormat="0" applyProtection="0">
      <alignment horizontal="right" vertical="center"/>
    </xf>
    <xf numFmtId="4" fontId="24" fillId="51" borderId="3" applyNumberFormat="0" applyProtection="0">
      <alignment horizontal="right" vertical="center"/>
    </xf>
    <xf numFmtId="4" fontId="24" fillId="51" borderId="3" applyNumberFormat="0" applyProtection="0">
      <alignment horizontal="right" vertical="center"/>
    </xf>
    <xf numFmtId="4" fontId="24" fillId="51" borderId="3" applyNumberFormat="0" applyProtection="0">
      <alignment horizontal="right" vertical="center"/>
    </xf>
    <xf numFmtId="4" fontId="24" fillId="51" borderId="3" applyNumberFormat="0" applyProtection="0">
      <alignment horizontal="right" vertical="center"/>
    </xf>
    <xf numFmtId="4" fontId="24" fillId="51" borderId="3" applyNumberFormat="0" applyProtection="0">
      <alignment horizontal="right" vertical="center"/>
    </xf>
    <xf numFmtId="4" fontId="24" fillId="51" borderId="3" applyNumberFormat="0" applyProtection="0">
      <alignment horizontal="right" vertical="center"/>
    </xf>
    <xf numFmtId="4" fontId="24" fillId="51" borderId="3" applyNumberFormat="0" applyProtection="0">
      <alignment horizontal="right" vertical="center"/>
    </xf>
    <xf numFmtId="4" fontId="24" fillId="51" borderId="3" applyNumberFormat="0" applyProtection="0">
      <alignment horizontal="right" vertical="center"/>
    </xf>
    <xf numFmtId="4" fontId="3" fillId="4" borderId="3" applyNumberFormat="0" applyProtection="0">
      <alignment horizontal="left" vertical="center" indent="1"/>
    </xf>
    <xf numFmtId="4" fontId="3" fillId="4" borderId="3" applyNumberFormat="0" applyProtection="0">
      <alignment horizontal="left" vertical="center" indent="1"/>
    </xf>
    <xf numFmtId="4" fontId="3" fillId="4" borderId="3" applyNumberFormat="0" applyProtection="0">
      <alignment horizontal="left" vertical="center" indent="1"/>
    </xf>
    <xf numFmtId="4" fontId="3" fillId="4" borderId="3" applyNumberFormat="0" applyProtection="0">
      <alignment horizontal="left" vertical="center" indent="1"/>
    </xf>
    <xf numFmtId="4" fontId="3" fillId="4" borderId="3" applyNumberFormat="0" applyProtection="0">
      <alignment horizontal="left" vertical="center" indent="1"/>
    </xf>
    <xf numFmtId="4" fontId="3" fillId="4" borderId="3" applyNumberFormat="0" applyProtection="0">
      <alignment horizontal="left" vertical="center" indent="1"/>
    </xf>
    <xf numFmtId="4" fontId="3" fillId="4" borderId="3" applyNumberFormat="0" applyProtection="0">
      <alignment horizontal="left" vertical="center" indent="1"/>
    </xf>
    <xf numFmtId="4" fontId="3" fillId="4" borderId="3" applyNumberFormat="0" applyProtection="0">
      <alignment horizontal="left" vertical="center" indent="1"/>
    </xf>
    <xf numFmtId="4" fontId="3" fillId="4" borderId="3" applyNumberFormat="0" applyProtection="0">
      <alignment horizontal="left" vertical="center" indent="1"/>
    </xf>
    <xf numFmtId="4" fontId="3" fillId="4" borderId="3" applyNumberFormat="0" applyProtection="0">
      <alignment horizontal="left" vertical="center" indent="1"/>
    </xf>
    <xf numFmtId="4" fontId="3" fillId="4" borderId="3" applyNumberFormat="0" applyProtection="0">
      <alignment horizontal="left" vertical="center" indent="1"/>
    </xf>
    <xf numFmtId="4" fontId="3" fillId="4" borderId="3" applyNumberFormat="0" applyProtection="0">
      <alignment horizontal="left" vertical="center" indent="1"/>
    </xf>
    <xf numFmtId="4" fontId="3" fillId="4" borderId="3" applyNumberFormat="0" applyProtection="0">
      <alignment horizontal="left" vertical="center" indent="1"/>
    </xf>
    <xf numFmtId="4" fontId="3" fillId="4" borderId="3" applyNumberFormat="0" applyProtection="0">
      <alignment horizontal="left" vertical="center" indent="1"/>
    </xf>
    <xf numFmtId="4" fontId="3" fillId="4" borderId="3" applyNumberFormat="0" applyProtection="0">
      <alignment horizontal="left" vertical="center" indent="1"/>
    </xf>
    <xf numFmtId="0" fontId="5" fillId="43" borderId="10" applyNumberFormat="0" applyProtection="0">
      <alignment horizontal="left" vertical="top" indent="1"/>
    </xf>
    <xf numFmtId="0" fontId="5" fillId="43" borderId="10" applyNumberFormat="0" applyProtection="0">
      <alignment horizontal="left" vertical="top" indent="1"/>
    </xf>
    <xf numFmtId="0" fontId="5" fillId="43" borderId="10" applyNumberFormat="0" applyProtection="0">
      <alignment horizontal="left" vertical="top" indent="1"/>
    </xf>
    <xf numFmtId="0" fontId="5" fillId="43" borderId="10" applyNumberFormat="0" applyProtection="0">
      <alignment horizontal="left" vertical="top" indent="1"/>
    </xf>
    <xf numFmtId="0" fontId="5" fillId="43" borderId="10" applyNumberFormat="0" applyProtection="0">
      <alignment horizontal="left" vertical="top" indent="1"/>
    </xf>
    <xf numFmtId="0" fontId="5" fillId="43" borderId="10" applyNumberFormat="0" applyProtection="0">
      <alignment horizontal="left" vertical="top" indent="1"/>
    </xf>
    <xf numFmtId="0" fontId="5" fillId="43" borderId="10" applyNumberFormat="0" applyProtection="0">
      <alignment horizontal="left" vertical="top" indent="1"/>
    </xf>
    <xf numFmtId="0" fontId="5" fillId="43" borderId="10" applyNumberFormat="0" applyProtection="0">
      <alignment horizontal="left" vertical="top" indent="1"/>
    </xf>
    <xf numFmtId="0" fontId="5" fillId="43" borderId="10" applyNumberFormat="0" applyProtection="0">
      <alignment horizontal="left" vertical="top" indent="1"/>
    </xf>
    <xf numFmtId="0" fontId="5" fillId="43" borderId="10" applyNumberFormat="0" applyProtection="0">
      <alignment horizontal="left" vertical="top" indent="1"/>
    </xf>
    <xf numFmtId="0" fontId="5" fillId="43" borderId="10" applyNumberFormat="0" applyProtection="0">
      <alignment horizontal="left" vertical="top" indent="1"/>
    </xf>
    <xf numFmtId="0" fontId="5" fillId="43" borderId="10" applyNumberFormat="0" applyProtection="0">
      <alignment horizontal="left" vertical="top" indent="1"/>
    </xf>
    <xf numFmtId="0" fontId="5" fillId="43" borderId="10" applyNumberFormat="0" applyProtection="0">
      <alignment horizontal="left" vertical="top" indent="1"/>
    </xf>
    <xf numFmtId="0" fontId="5" fillId="43" borderId="10" applyNumberFormat="0" applyProtection="0">
      <alignment horizontal="left" vertical="top" indent="1"/>
    </xf>
    <xf numFmtId="0" fontId="5" fillId="43" borderId="10" applyNumberFormat="0" applyProtection="0">
      <alignment horizontal="left" vertical="top" indent="1"/>
    </xf>
    <xf numFmtId="0" fontId="5" fillId="43" borderId="10" applyNumberFormat="0" applyProtection="0">
      <alignment horizontal="left" vertical="top" indent="1"/>
    </xf>
    <xf numFmtId="0" fontId="5" fillId="43" borderId="10" applyNumberFormat="0" applyProtection="0">
      <alignment horizontal="left" vertical="top" indent="1"/>
    </xf>
    <xf numFmtId="0" fontId="5" fillId="43" borderId="10" applyNumberFormat="0" applyProtection="0">
      <alignment horizontal="left" vertical="top" indent="1"/>
    </xf>
    <xf numFmtId="0" fontId="5" fillId="43" borderId="10" applyNumberFormat="0" applyProtection="0">
      <alignment horizontal="left" vertical="top" indent="1"/>
    </xf>
    <xf numFmtId="4" fontId="8" fillId="52" borderId="11" applyNumberFormat="0" applyProtection="0">
      <alignment horizontal="left" vertical="center" indent="1"/>
    </xf>
    <xf numFmtId="4" fontId="8" fillId="52" borderId="11" applyNumberFormat="0" applyProtection="0">
      <alignment horizontal="left" vertical="center" indent="1"/>
    </xf>
    <xf numFmtId="4" fontId="8" fillId="52" borderId="11" applyNumberFormat="0" applyProtection="0">
      <alignment horizontal="left" vertical="center" indent="1"/>
    </xf>
    <xf numFmtId="4" fontId="8" fillId="52" borderId="11" applyNumberFormat="0" applyProtection="0">
      <alignment horizontal="left" vertical="center" indent="1"/>
    </xf>
    <xf numFmtId="4" fontId="8" fillId="52" borderId="11" applyNumberFormat="0" applyProtection="0">
      <alignment horizontal="left" vertical="center" indent="1"/>
    </xf>
    <xf numFmtId="4" fontId="8" fillId="52" borderId="11" applyNumberFormat="0" applyProtection="0">
      <alignment horizontal="left" vertical="center" indent="1"/>
    </xf>
    <xf numFmtId="4" fontId="8" fillId="52" borderId="11" applyNumberFormat="0" applyProtection="0">
      <alignment horizontal="left" vertical="center" indent="1"/>
    </xf>
    <xf numFmtId="4" fontId="8" fillId="52" borderId="11" applyNumberFormat="0" applyProtection="0">
      <alignment horizontal="left" vertical="center" indent="1"/>
    </xf>
    <xf numFmtId="4" fontId="8" fillId="52" borderId="11" applyNumberFormat="0" applyProtection="0">
      <alignment horizontal="left" vertical="center" indent="1"/>
    </xf>
    <xf numFmtId="4" fontId="8" fillId="52" borderId="11" applyNumberFormat="0" applyProtection="0">
      <alignment horizontal="left" vertical="center" indent="1"/>
    </xf>
    <xf numFmtId="4" fontId="8" fillId="52" borderId="11" applyNumberFormat="0" applyProtection="0">
      <alignment horizontal="left" vertical="center" indent="1"/>
    </xf>
    <xf numFmtId="4" fontId="8" fillId="52" borderId="11" applyNumberFormat="0" applyProtection="0">
      <alignment horizontal="left" vertical="center" indent="1"/>
    </xf>
    <xf numFmtId="4" fontId="8" fillId="52" borderId="11" applyNumberFormat="0" applyProtection="0">
      <alignment horizontal="left" vertical="center" indent="1"/>
    </xf>
    <xf numFmtId="4" fontId="8" fillId="52" borderId="11" applyNumberFormat="0" applyProtection="0">
      <alignment horizontal="left" vertical="center" indent="1"/>
    </xf>
    <xf numFmtId="4" fontId="8" fillId="52" borderId="11" applyNumberFormat="0" applyProtection="0">
      <alignment horizontal="left" vertical="center" indent="1"/>
    </xf>
    <xf numFmtId="4" fontId="8" fillId="52" borderId="11" applyNumberFormat="0" applyProtection="0">
      <alignment horizontal="left" vertical="center" indent="1"/>
    </xf>
    <xf numFmtId="4" fontId="8" fillId="52" borderId="11" applyNumberFormat="0" applyProtection="0">
      <alignment horizontal="left" vertical="center" indent="1"/>
    </xf>
    <xf numFmtId="4" fontId="8" fillId="52" borderId="11" applyNumberFormat="0" applyProtection="0">
      <alignment horizontal="left" vertical="center" indent="1"/>
    </xf>
    <xf numFmtId="4" fontId="8" fillId="52" borderId="11" applyNumberFormat="0" applyProtection="0">
      <alignment horizontal="left" vertical="center" indent="1"/>
    </xf>
    <xf numFmtId="0" fontId="3" fillId="53" borderId="2"/>
    <xf numFmtId="0" fontId="3" fillId="53" borderId="2"/>
    <xf numFmtId="0" fontId="3" fillId="53" borderId="2"/>
    <xf numFmtId="0" fontId="3" fillId="53" borderId="2"/>
    <xf numFmtId="0" fontId="3" fillId="53" borderId="2"/>
    <xf numFmtId="0" fontId="3" fillId="53" borderId="2"/>
    <xf numFmtId="0" fontId="3" fillId="53" borderId="2"/>
    <xf numFmtId="0" fontId="3" fillId="53" borderId="2"/>
    <xf numFmtId="0" fontId="3" fillId="53" borderId="2"/>
    <xf numFmtId="0" fontId="3" fillId="53" borderId="2"/>
    <xf numFmtId="0" fontId="3" fillId="53" borderId="2"/>
    <xf numFmtId="0" fontId="3" fillId="53" borderId="2"/>
    <xf numFmtId="0" fontId="3" fillId="53" borderId="2"/>
    <xf numFmtId="0" fontId="3" fillId="53" borderId="2"/>
    <xf numFmtId="0" fontId="3" fillId="53" borderId="2"/>
    <xf numFmtId="4" fontId="9" fillId="48" borderId="3" applyNumberFormat="0" applyProtection="0">
      <alignment horizontal="right" vertical="center"/>
    </xf>
    <xf numFmtId="4" fontId="9" fillId="48" borderId="3" applyNumberFormat="0" applyProtection="0">
      <alignment horizontal="right" vertical="center"/>
    </xf>
    <xf numFmtId="4" fontId="9" fillId="48" borderId="3" applyNumberFormat="0" applyProtection="0">
      <alignment horizontal="right" vertical="center"/>
    </xf>
    <xf numFmtId="4" fontId="9" fillId="48" borderId="3" applyNumberFormat="0" applyProtection="0">
      <alignment horizontal="right" vertical="center"/>
    </xf>
    <xf numFmtId="4" fontId="9" fillId="48" borderId="3" applyNumberFormat="0" applyProtection="0">
      <alignment horizontal="right" vertical="center"/>
    </xf>
    <xf numFmtId="4" fontId="9" fillId="48" borderId="3" applyNumberFormat="0" applyProtection="0">
      <alignment horizontal="right" vertical="center"/>
    </xf>
    <xf numFmtId="4" fontId="9" fillId="48" borderId="3" applyNumberFormat="0" applyProtection="0">
      <alignment horizontal="right" vertical="center"/>
    </xf>
    <xf numFmtId="4" fontId="9" fillId="48" borderId="3" applyNumberFormat="0" applyProtection="0">
      <alignment horizontal="right" vertical="center"/>
    </xf>
    <xf numFmtId="4" fontId="9" fillId="48" borderId="3" applyNumberFormat="0" applyProtection="0">
      <alignment horizontal="right" vertical="center"/>
    </xf>
    <xf numFmtId="4" fontId="9" fillId="48" borderId="3" applyNumberFormat="0" applyProtection="0">
      <alignment horizontal="right" vertical="center"/>
    </xf>
    <xf numFmtId="4" fontId="9" fillId="48" borderId="3" applyNumberFormat="0" applyProtection="0">
      <alignment horizontal="right" vertical="center"/>
    </xf>
    <xf numFmtId="4" fontId="9" fillId="48" borderId="3" applyNumberFormat="0" applyProtection="0">
      <alignment horizontal="right" vertical="center"/>
    </xf>
    <xf numFmtId="4" fontId="9" fillId="48" borderId="3" applyNumberFormat="0" applyProtection="0">
      <alignment horizontal="right" vertical="center"/>
    </xf>
    <xf numFmtId="4" fontId="9" fillId="48" borderId="3" applyNumberFormat="0" applyProtection="0">
      <alignment horizontal="right" vertical="center"/>
    </xf>
    <xf numFmtId="4" fontId="9" fillId="48" borderId="3" applyNumberFormat="0" applyProtection="0">
      <alignment horizontal="right" vertical="center"/>
    </xf>
    <xf numFmtId="0" fontId="15" fillId="0" borderId="14" applyNumberFormat="0" applyFill="0" applyAlignment="0" applyProtection="0"/>
    <xf numFmtId="0" fontId="15" fillId="0" borderId="14" applyNumberFormat="0" applyFill="0" applyAlignment="0" applyProtection="0"/>
    <xf numFmtId="0" fontId="15" fillId="0" borderId="14" applyNumberFormat="0" applyFill="0" applyAlignment="0" applyProtection="0"/>
    <xf numFmtId="0" fontId="15" fillId="0" borderId="14" applyNumberFormat="0" applyFill="0" applyAlignment="0" applyProtection="0"/>
    <xf numFmtId="0" fontId="15" fillId="0" borderId="14" applyNumberFormat="0" applyFill="0" applyAlignment="0" applyProtection="0"/>
    <xf numFmtId="0" fontId="15" fillId="0" borderId="14" applyNumberFormat="0" applyFill="0" applyAlignment="0" applyProtection="0"/>
    <xf numFmtId="0" fontId="15" fillId="0" borderId="14" applyNumberFormat="0" applyFill="0" applyAlignment="0" applyProtection="0"/>
    <xf numFmtId="0" fontId="15" fillId="0" borderId="14" applyNumberFormat="0" applyFill="0" applyAlignment="0" applyProtection="0"/>
    <xf numFmtId="0" fontId="15" fillId="0" borderId="14" applyNumberFormat="0" applyFill="0" applyAlignment="0" applyProtection="0"/>
    <xf numFmtId="0" fontId="15" fillId="0" borderId="14" applyNumberFormat="0" applyFill="0" applyAlignment="0" applyProtection="0"/>
    <xf numFmtId="0" fontId="15" fillId="0" borderId="14" applyNumberFormat="0" applyFill="0" applyAlignment="0" applyProtection="0"/>
    <xf numFmtId="0" fontId="15" fillId="0" borderId="14" applyNumberFormat="0" applyFill="0" applyAlignment="0" applyProtection="0"/>
    <xf numFmtId="0" fontId="15" fillId="0" borderId="14" applyNumberFormat="0" applyFill="0" applyAlignment="0" applyProtection="0"/>
    <xf numFmtId="0" fontId="15" fillId="0" borderId="14" applyNumberFormat="0" applyFill="0" applyAlignment="0" applyProtection="0"/>
    <xf numFmtId="0" fontId="15" fillId="0" borderId="14" applyNumberFormat="0" applyFill="0" applyAlignment="0" applyProtection="0"/>
    <xf numFmtId="0" fontId="15" fillId="0" borderId="14" applyNumberFormat="0" applyFill="0" applyAlignment="0" applyProtection="0"/>
    <xf numFmtId="0" fontId="15" fillId="0" borderId="14" applyNumberFormat="0" applyFill="0" applyAlignment="0" applyProtection="0"/>
    <xf numFmtId="0" fontId="15" fillId="0" borderId="14" applyNumberFormat="0" applyFill="0" applyAlignment="0" applyProtection="0"/>
    <xf numFmtId="0" fontId="15" fillId="0" borderId="14" applyNumberFormat="0" applyFill="0" applyAlignment="0" applyProtection="0"/>
    <xf numFmtId="9" fontId="2" fillId="0" borderId="0" applyFont="0" applyFill="0" applyBorder="0" applyAlignment="0" applyProtection="0"/>
  </cellStyleXfs>
  <cellXfs count="169">
    <xf numFmtId="0" fontId="0" fillId="0" borderId="0" xfId="0"/>
    <xf numFmtId="0" fontId="28" fillId="55" borderId="15" xfId="2" applyFont="1" applyFill="1" applyBorder="1" applyAlignment="1">
      <alignment horizontal="center" vertical="center" wrapText="1"/>
    </xf>
    <xf numFmtId="0" fontId="29" fillId="0" borderId="0" xfId="2" applyFont="1" applyFill="1" applyAlignment="1">
      <alignment vertical="center"/>
    </xf>
    <xf numFmtId="49" fontId="27" fillId="0" borderId="0" xfId="2" applyNumberFormat="1" applyFont="1" applyFill="1" applyAlignment="1">
      <alignment horizontal="center" vertical="center"/>
    </xf>
    <xf numFmtId="0" fontId="27" fillId="0" borderId="0" xfId="2" applyFont="1" applyFill="1" applyAlignment="1">
      <alignment horizontal="center" vertical="center"/>
    </xf>
    <xf numFmtId="0" fontId="0" fillId="0" borderId="2" xfId="0" applyBorder="1" applyAlignment="1">
      <alignment horizontal="center" vertical="top" wrapText="1"/>
    </xf>
    <xf numFmtId="0" fontId="0" fillId="0" borderId="2" xfId="0" applyBorder="1" applyAlignment="1">
      <alignment horizontal="left" vertical="top" wrapText="1"/>
    </xf>
    <xf numFmtId="165" fontId="0" fillId="0" borderId="2" xfId="0" applyNumberFormat="1" applyBorder="1" applyAlignment="1">
      <alignment horizontal="center" vertical="top" wrapText="1"/>
    </xf>
    <xf numFmtId="0" fontId="0" fillId="54" borderId="2" xfId="0" applyFill="1" applyBorder="1" applyAlignment="1">
      <alignment horizontal="center" vertical="top" wrapText="1"/>
    </xf>
    <xf numFmtId="0" fontId="0" fillId="0" borderId="0" xfId="0" applyAlignment="1">
      <alignment horizontal="center"/>
    </xf>
    <xf numFmtId="49" fontId="0" fillId="0" borderId="0" xfId="0" applyNumberFormat="1" applyAlignment="1">
      <alignment horizontal="center"/>
    </xf>
    <xf numFmtId="166" fontId="0" fillId="0" borderId="0" xfId="0" applyNumberFormat="1" applyAlignment="1">
      <alignment horizontal="center"/>
    </xf>
    <xf numFmtId="167" fontId="0" fillId="0" borderId="0" xfId="0" applyNumberFormat="1" applyAlignment="1">
      <alignment horizontal="center"/>
    </xf>
    <xf numFmtId="0" fontId="31" fillId="2" borderId="2" xfId="0" applyFont="1" applyFill="1" applyBorder="1" applyAlignment="1">
      <alignment horizontal="center" vertical="top" wrapText="1"/>
    </xf>
    <xf numFmtId="0" fontId="0" fillId="54" borderId="2" xfId="0" applyFill="1" applyBorder="1" applyAlignment="1">
      <alignment horizontal="left" vertical="top" wrapText="1"/>
    </xf>
    <xf numFmtId="166" fontId="0" fillId="0" borderId="0" xfId="0" applyNumberFormat="1"/>
    <xf numFmtId="0" fontId="0" fillId="0" borderId="2" xfId="0" applyBorder="1" applyAlignment="1">
      <alignment vertical="top"/>
    </xf>
    <xf numFmtId="0" fontId="0" fillId="0" borderId="2" xfId="0" applyBorder="1" applyAlignment="1">
      <alignment horizontal="justify" vertical="center"/>
    </xf>
    <xf numFmtId="0" fontId="26" fillId="56" borderId="2" xfId="0" applyFont="1" applyFill="1" applyBorder="1" applyAlignment="1">
      <alignment horizontal="center" vertical="center"/>
    </xf>
    <xf numFmtId="0" fontId="31" fillId="3" borderId="0" xfId="0" applyFont="1" applyFill="1"/>
    <xf numFmtId="0" fontId="32" fillId="0" borderId="0" xfId="0" applyFont="1"/>
    <xf numFmtId="0" fontId="44" fillId="60" borderId="2" xfId="0" applyFont="1" applyFill="1" applyBorder="1" applyAlignment="1">
      <alignment horizontal="center" vertical="center"/>
    </xf>
    <xf numFmtId="0" fontId="53" fillId="58" borderId="2" xfId="0" applyFont="1" applyFill="1" applyBorder="1" applyAlignment="1">
      <alignment horizontal="center" vertical="center"/>
    </xf>
    <xf numFmtId="0" fontId="52" fillId="59" borderId="2" xfId="0" applyFont="1" applyFill="1" applyBorder="1" applyAlignment="1">
      <alignment horizontal="center" vertical="center" wrapText="1"/>
    </xf>
    <xf numFmtId="0" fontId="54" fillId="62" borderId="2" xfId="0" applyFont="1" applyFill="1" applyBorder="1" applyAlignment="1">
      <alignment horizontal="center" vertical="top" wrapText="1"/>
    </xf>
    <xf numFmtId="0" fontId="55" fillId="0" borderId="2" xfId="0" applyFont="1" applyBorder="1" applyAlignment="1">
      <alignment horizontal="left" vertical="top" wrapText="1"/>
    </xf>
    <xf numFmtId="0" fontId="52" fillId="57" borderId="2" xfId="0" applyFont="1" applyFill="1" applyBorder="1" applyAlignment="1">
      <alignment horizontal="center" vertical="center" wrapText="1"/>
    </xf>
    <xf numFmtId="0" fontId="54" fillId="63" borderId="2" xfId="0" applyFont="1" applyFill="1" applyBorder="1" applyAlignment="1">
      <alignment horizontal="center" vertical="top" wrapText="1"/>
    </xf>
    <xf numFmtId="0" fontId="53" fillId="58" borderId="0" xfId="0" applyFont="1" applyFill="1" applyAlignment="1">
      <alignment horizontal="center" vertical="center" wrapText="1"/>
    </xf>
    <xf numFmtId="0" fontId="6" fillId="64" borderId="33" xfId="0" applyFont="1" applyFill="1" applyBorder="1"/>
    <xf numFmtId="0" fontId="6" fillId="64" borderId="33" xfId="0" applyFont="1" applyFill="1" applyBorder="1" applyProtection="1">
      <protection locked="0"/>
    </xf>
    <xf numFmtId="0" fontId="57" fillId="65" borderId="33" xfId="0" applyFont="1" applyFill="1" applyBorder="1" applyAlignment="1">
      <alignment horizontal="center"/>
    </xf>
    <xf numFmtId="0" fontId="32" fillId="66" borderId="33" xfId="0" applyFont="1" applyFill="1" applyBorder="1" applyAlignment="1">
      <alignment horizontal="center"/>
    </xf>
    <xf numFmtId="0" fontId="57" fillId="67" borderId="33" xfId="0" applyFont="1" applyFill="1" applyBorder="1" applyAlignment="1">
      <alignment horizontal="center"/>
    </xf>
    <xf numFmtId="0" fontId="32" fillId="0" borderId="0" xfId="0" applyFont="1" applyAlignment="1">
      <alignment horizontal="center" vertical="center"/>
    </xf>
    <xf numFmtId="0" fontId="6" fillId="0" borderId="0" xfId="0" applyFont="1"/>
    <xf numFmtId="0" fontId="58" fillId="61" borderId="34" xfId="0" applyFont="1" applyFill="1" applyBorder="1" applyAlignment="1">
      <alignment horizontal="left" vertical="center" wrapText="1"/>
    </xf>
    <xf numFmtId="0" fontId="32" fillId="0" borderId="34" xfId="0" applyFont="1" applyBorder="1" applyAlignment="1">
      <alignment horizontal="center"/>
    </xf>
    <xf numFmtId="2" fontId="32" fillId="0" borderId="34" xfId="0" applyNumberFormat="1" applyFont="1" applyBorder="1" applyAlignment="1">
      <alignment horizontal="center"/>
    </xf>
    <xf numFmtId="0" fontId="32" fillId="0" borderId="35" xfId="0" applyFont="1" applyBorder="1" applyAlignment="1">
      <alignment horizontal="center" vertical="center"/>
    </xf>
    <xf numFmtId="0" fontId="32" fillId="0" borderId="36" xfId="0" applyFont="1" applyBorder="1" applyAlignment="1">
      <alignment horizontal="center"/>
    </xf>
    <xf numFmtId="0" fontId="58" fillId="61" borderId="35" xfId="0" applyFont="1" applyFill="1" applyBorder="1" applyAlignment="1">
      <alignment horizontal="left" vertical="center" wrapText="1"/>
    </xf>
    <xf numFmtId="0" fontId="32" fillId="0" borderId="35" xfId="0" applyFont="1" applyBorder="1" applyAlignment="1">
      <alignment horizontal="center"/>
    </xf>
    <xf numFmtId="2" fontId="32" fillId="0" borderId="35" xfId="0" applyNumberFormat="1" applyFont="1" applyBorder="1" applyAlignment="1">
      <alignment horizontal="center"/>
    </xf>
    <xf numFmtId="0" fontId="32" fillId="0" borderId="37" xfId="0" applyFont="1" applyBorder="1" applyAlignment="1">
      <alignment horizontal="center"/>
    </xf>
    <xf numFmtId="0" fontId="32" fillId="63" borderId="35" xfId="0" applyFont="1" applyFill="1" applyBorder="1" applyAlignment="1">
      <alignment horizontal="center"/>
    </xf>
    <xf numFmtId="0" fontId="58" fillId="61" borderId="38" xfId="0" applyFont="1" applyFill="1" applyBorder="1" applyAlignment="1">
      <alignment horizontal="left" vertical="center" wrapText="1"/>
    </xf>
    <xf numFmtId="0" fontId="32" fillId="0" borderId="38" xfId="0" applyFont="1" applyBorder="1" applyAlignment="1">
      <alignment horizontal="center"/>
    </xf>
    <xf numFmtId="0" fontId="6" fillId="0" borderId="33" xfId="0" applyFont="1" applyBorder="1"/>
    <xf numFmtId="0" fontId="32" fillId="0" borderId="33" xfId="0" applyFont="1" applyBorder="1" applyAlignment="1">
      <alignment horizontal="center"/>
    </xf>
    <xf numFmtId="2" fontId="32" fillId="0" borderId="33" xfId="0" applyNumberFormat="1" applyFont="1" applyBorder="1" applyAlignment="1">
      <alignment horizontal="center"/>
    </xf>
    <xf numFmtId="0" fontId="32" fillId="0" borderId="33" xfId="0" applyFont="1" applyBorder="1" applyAlignment="1">
      <alignment horizontal="center" vertical="center"/>
    </xf>
    <xf numFmtId="9" fontId="32" fillId="0" borderId="0" xfId="949" applyFont="1" applyAlignment="1">
      <alignment horizontal="center"/>
    </xf>
    <xf numFmtId="0" fontId="6" fillId="66" borderId="0" xfId="0" applyFont="1" applyFill="1"/>
    <xf numFmtId="0" fontId="32" fillId="63" borderId="0" xfId="0" applyFont="1" applyFill="1" applyAlignment="1">
      <alignment horizontal="center"/>
    </xf>
    <xf numFmtId="0" fontId="1" fillId="0" borderId="1" xfId="0" applyFont="1" applyBorder="1" applyAlignment="1">
      <alignment horizontal="left" vertical="center" indent="1"/>
    </xf>
    <xf numFmtId="0" fontId="0" fillId="62" borderId="0" xfId="0" applyFill="1"/>
    <xf numFmtId="0" fontId="0" fillId="63" borderId="0" xfId="0" applyFill="1"/>
    <xf numFmtId="0" fontId="0" fillId="0" borderId="0" xfId="0" applyAlignment="1">
      <alignment horizontal="left" vertical="top" wrapText="1"/>
    </xf>
    <xf numFmtId="0" fontId="30" fillId="0" borderId="0" xfId="0" applyFont="1" applyAlignment="1">
      <alignment horizontal="left" vertical="top" wrapText="1"/>
    </xf>
    <xf numFmtId="0" fontId="1" fillId="0" borderId="1" xfId="0" applyFont="1" applyBorder="1" applyAlignment="1">
      <alignment horizontal="left" vertical="center" indent="1"/>
    </xf>
    <xf numFmtId="0" fontId="0" fillId="0" borderId="1" xfId="0" applyBorder="1" applyAlignment="1">
      <alignment horizontal="left" vertical="center" indent="1"/>
    </xf>
    <xf numFmtId="0" fontId="26" fillId="0" borderId="0" xfId="0" applyFont="1"/>
    <xf numFmtId="0" fontId="0" fillId="0" borderId="0" xfId="0" applyAlignment="1">
      <alignment horizontal="left"/>
    </xf>
    <xf numFmtId="0" fontId="0" fillId="63" borderId="0" xfId="0" applyNumberFormat="1" applyFill="1"/>
    <xf numFmtId="0" fontId="31" fillId="2" borderId="0" xfId="0" applyFont="1" applyFill="1"/>
    <xf numFmtId="0" fontId="1" fillId="0" borderId="1" xfId="0" applyFont="1" applyBorder="1" applyAlignment="1">
      <alignment horizontal="left" vertical="center" indent="1"/>
    </xf>
    <xf numFmtId="0" fontId="1" fillId="0" borderId="1" xfId="0" applyFont="1" applyBorder="1" applyAlignment="1">
      <alignment horizontal="left" vertical="center"/>
    </xf>
    <xf numFmtId="0" fontId="1" fillId="0" borderId="0" xfId="0" applyFont="1" applyBorder="1" applyAlignment="1">
      <alignment horizontal="left" vertical="center" indent="1"/>
    </xf>
    <xf numFmtId="0" fontId="32" fillId="0" borderId="0" xfId="0" applyFont="1" applyProtection="1">
      <protection locked="0"/>
    </xf>
    <xf numFmtId="0" fontId="32" fillId="0" borderId="0" xfId="0" applyFont="1" applyAlignment="1" applyProtection="1">
      <alignment horizontal="center"/>
      <protection locked="0"/>
    </xf>
    <xf numFmtId="0" fontId="33" fillId="0" borderId="0" xfId="0" applyFont="1" applyAlignment="1" applyProtection="1">
      <alignment vertical="top"/>
      <protection locked="0"/>
    </xf>
    <xf numFmtId="0" fontId="34" fillId="0" borderId="0" xfId="0" applyFont="1" applyProtection="1">
      <protection locked="0"/>
    </xf>
    <xf numFmtId="0" fontId="35" fillId="0" borderId="0" xfId="0" applyFont="1" applyProtection="1">
      <protection locked="0"/>
    </xf>
    <xf numFmtId="0" fontId="61" fillId="0" borderId="0" xfId="0" applyFont="1" applyProtection="1">
      <protection locked="0"/>
    </xf>
    <xf numFmtId="0" fontId="32" fillId="0" borderId="19" xfId="0" applyFont="1" applyBorder="1" applyAlignment="1" applyProtection="1">
      <alignment horizontal="left" indent="1"/>
      <protection locked="0"/>
    </xf>
    <xf numFmtId="0" fontId="40" fillId="0" borderId="0" xfId="0" applyFont="1" applyAlignment="1" applyProtection="1">
      <alignment horizontal="left"/>
      <protection locked="0"/>
    </xf>
    <xf numFmtId="0" fontId="39" fillId="0" borderId="0" xfId="0" applyFont="1" applyProtection="1">
      <protection locked="0"/>
    </xf>
    <xf numFmtId="0" fontId="32" fillId="0" borderId="0" xfId="0" applyFont="1" applyAlignment="1" applyProtection="1">
      <alignment horizontal="left" indent="1"/>
      <protection locked="0"/>
    </xf>
    <xf numFmtId="0" fontId="32" fillId="0" borderId="20" xfId="0" applyFont="1" applyBorder="1" applyProtection="1">
      <protection locked="0"/>
    </xf>
    <xf numFmtId="0" fontId="32" fillId="0" borderId="19" xfId="0" applyFont="1" applyBorder="1" applyProtection="1">
      <protection locked="0"/>
    </xf>
    <xf numFmtId="0" fontId="63" fillId="0" borderId="0" xfId="0" applyFont="1" applyProtection="1">
      <protection locked="0"/>
    </xf>
    <xf numFmtId="0" fontId="39" fillId="0" borderId="0" xfId="0" applyFont="1" applyAlignment="1" applyProtection="1">
      <alignment horizontal="left"/>
      <protection locked="0"/>
    </xf>
    <xf numFmtId="0" fontId="41" fillId="0" borderId="0" xfId="0" applyFont="1" applyProtection="1">
      <protection locked="0"/>
    </xf>
    <xf numFmtId="0" fontId="32" fillId="0" borderId="21" xfId="0" applyFont="1" applyBorder="1" applyProtection="1">
      <protection locked="0"/>
    </xf>
    <xf numFmtId="0" fontId="32" fillId="0" borderId="22" xfId="0" applyFont="1" applyBorder="1" applyProtection="1">
      <protection locked="0"/>
    </xf>
    <xf numFmtId="0" fontId="32" fillId="0" borderId="23" xfId="0" applyFont="1" applyBorder="1" applyProtection="1">
      <protection locked="0"/>
    </xf>
    <xf numFmtId="0" fontId="42" fillId="0" borderId="0" xfId="0" applyFont="1" applyProtection="1">
      <protection locked="0"/>
    </xf>
    <xf numFmtId="0" fontId="32" fillId="0" borderId="24" xfId="0" applyFont="1" applyBorder="1" applyProtection="1">
      <protection locked="0"/>
    </xf>
    <xf numFmtId="0" fontId="32" fillId="0" borderId="25" xfId="0" applyFont="1" applyBorder="1" applyProtection="1">
      <protection locked="0"/>
    </xf>
    <xf numFmtId="0" fontId="39" fillId="0" borderId="25" xfId="0" applyFont="1" applyBorder="1" applyAlignment="1" applyProtection="1">
      <alignment horizontal="center" vertical="center"/>
      <protection locked="0"/>
    </xf>
    <xf numFmtId="0" fontId="39" fillId="0" borderId="26" xfId="0" applyFont="1" applyBorder="1" applyAlignment="1" applyProtection="1">
      <alignment horizontal="left" vertical="center" indent="2"/>
      <protection locked="0"/>
    </xf>
    <xf numFmtId="0" fontId="43" fillId="60" borderId="2" xfId="0" applyFont="1" applyFill="1" applyBorder="1" applyAlignment="1" applyProtection="1">
      <alignment horizontal="center" vertical="center"/>
      <protection locked="0"/>
    </xf>
    <xf numFmtId="0" fontId="44" fillId="59" borderId="2" xfId="0" applyFont="1" applyFill="1" applyBorder="1" applyAlignment="1" applyProtection="1">
      <alignment horizontal="center" vertical="center" wrapText="1"/>
      <protection locked="0"/>
    </xf>
    <xf numFmtId="0" fontId="45" fillId="0" borderId="2" xfId="0" applyFont="1" applyBorder="1" applyAlignment="1" applyProtection="1">
      <alignment horizontal="center" vertical="top" wrapText="1"/>
      <protection locked="0"/>
    </xf>
    <xf numFmtId="0" fontId="42" fillId="57" borderId="2" xfId="0" applyFont="1" applyFill="1" applyBorder="1" applyAlignment="1" applyProtection="1">
      <alignment horizontal="center" vertical="center" wrapText="1"/>
      <protection locked="0"/>
    </xf>
    <xf numFmtId="0" fontId="33" fillId="0" borderId="0" xfId="0" applyFont="1" applyAlignment="1" applyProtection="1">
      <alignment vertical="top" wrapText="1"/>
      <protection locked="0"/>
    </xf>
    <xf numFmtId="0" fontId="46" fillId="0" borderId="0" xfId="0" applyFont="1" applyProtection="1">
      <protection locked="0"/>
    </xf>
    <xf numFmtId="0" fontId="33" fillId="0" borderId="0" xfId="0" applyFont="1" applyAlignment="1" applyProtection="1">
      <alignment horizontal="center" vertical="top" wrapText="1"/>
      <protection locked="0"/>
    </xf>
    <xf numFmtId="0" fontId="32" fillId="0" borderId="0" xfId="0" applyFont="1" applyAlignment="1" applyProtection="1">
      <alignment wrapText="1"/>
      <protection locked="0"/>
    </xf>
    <xf numFmtId="0" fontId="33" fillId="0" borderId="0" xfId="0" applyFont="1" applyAlignment="1" applyProtection="1">
      <alignment horizontal="center" vertical="top"/>
      <protection locked="0"/>
    </xf>
    <xf numFmtId="0" fontId="34" fillId="0" borderId="0" xfId="0" applyFont="1" applyAlignment="1" applyProtection="1">
      <alignment horizontal="center" vertical="top" wrapText="1"/>
      <protection locked="0"/>
    </xf>
    <xf numFmtId="0" fontId="34" fillId="0" borderId="0" xfId="0" applyFont="1" applyAlignment="1" applyProtection="1">
      <alignment horizontal="center" vertical="top"/>
      <protection locked="0"/>
    </xf>
    <xf numFmtId="0" fontId="49" fillId="0" borderId="27" xfId="0" applyFont="1" applyBorder="1" applyAlignment="1" applyProtection="1">
      <alignment horizontal="left" vertical="center"/>
      <protection locked="0"/>
    </xf>
    <xf numFmtId="0" fontId="50" fillId="0" borderId="30" xfId="0" applyFont="1" applyBorder="1" applyAlignment="1" applyProtection="1">
      <alignment horizontal="left" vertical="center"/>
      <protection locked="0"/>
    </xf>
    <xf numFmtId="0" fontId="49" fillId="0" borderId="27" xfId="0" applyFont="1" applyBorder="1" applyAlignment="1" applyProtection="1">
      <alignment horizontal="center" vertical="center"/>
      <protection locked="0"/>
    </xf>
    <xf numFmtId="0" fontId="50" fillId="0" borderId="28" xfId="0" applyFont="1" applyBorder="1" applyAlignment="1" applyProtection="1">
      <alignment horizontal="left" vertical="center"/>
      <protection locked="0"/>
    </xf>
    <xf numFmtId="0" fontId="51" fillId="0" borderId="0" xfId="0" applyFont="1" applyProtection="1">
      <protection locked="0"/>
    </xf>
    <xf numFmtId="0" fontId="33" fillId="0" borderId="20" xfId="0" applyFont="1" applyBorder="1" applyAlignment="1" applyProtection="1">
      <alignment horizontal="center" vertical="top"/>
      <protection locked="0"/>
    </xf>
    <xf numFmtId="0" fontId="45" fillId="0" borderId="0" xfId="0" applyFont="1" applyAlignment="1" applyProtection="1">
      <alignment horizontal="center" vertical="center"/>
      <protection locked="0"/>
    </xf>
    <xf numFmtId="0" fontId="39" fillId="0" borderId="0" xfId="0" applyFont="1" applyAlignment="1" applyProtection="1">
      <alignment horizontal="left" vertical="top" wrapText="1"/>
      <protection locked="0"/>
    </xf>
    <xf numFmtId="0" fontId="32" fillId="0" borderId="0" xfId="0" applyFont="1" applyAlignment="1" applyProtection="1">
      <alignment vertical="center"/>
      <protection locked="0"/>
    </xf>
    <xf numFmtId="0" fontId="39" fillId="0" borderId="0" xfId="0" applyFont="1" applyAlignment="1" applyProtection="1">
      <alignment horizontal="center" wrapText="1"/>
      <protection locked="0"/>
    </xf>
    <xf numFmtId="0" fontId="39" fillId="0" borderId="0" xfId="0" applyFont="1" applyAlignment="1" applyProtection="1">
      <alignment horizontal="center" vertical="center" wrapText="1"/>
      <protection locked="0"/>
    </xf>
    <xf numFmtId="0" fontId="39" fillId="0" borderId="0" xfId="0" applyFont="1" applyProtection="1"/>
    <xf numFmtId="0" fontId="39" fillId="0" borderId="0" xfId="0" applyFont="1" applyAlignment="1" applyProtection="1">
      <alignment horizontal="left"/>
    </xf>
    <xf numFmtId="0" fontId="39" fillId="0" borderId="2" xfId="0" applyFont="1" applyBorder="1" applyAlignment="1" applyProtection="1">
      <alignment horizontal="left" vertical="top" wrapText="1"/>
    </xf>
    <xf numFmtId="0" fontId="48" fillId="0" borderId="2" xfId="0" applyFont="1" applyBorder="1" applyAlignment="1" applyProtection="1">
      <alignment horizontal="left" vertical="center" wrapText="1"/>
    </xf>
    <xf numFmtId="0" fontId="48" fillId="0" borderId="2" xfId="0" applyFont="1" applyBorder="1" applyAlignment="1" applyProtection="1">
      <alignment horizontal="left" vertical="top" wrapText="1"/>
    </xf>
    <xf numFmtId="0" fontId="48" fillId="61" borderId="2" xfId="0" applyFont="1" applyFill="1" applyBorder="1" applyAlignment="1" applyProtection="1">
      <alignment horizontal="left" vertical="top" wrapText="1"/>
    </xf>
    <xf numFmtId="0" fontId="48" fillId="61" borderId="2" xfId="0" applyFont="1" applyFill="1" applyBorder="1" applyAlignment="1" applyProtection="1">
      <alignment horizontal="left" vertical="center" wrapText="1"/>
    </xf>
    <xf numFmtId="0" fontId="48" fillId="61" borderId="2" xfId="0" applyFont="1" applyFill="1" applyBorder="1" applyAlignment="1" applyProtection="1">
      <alignment horizontal="justify" vertical="center" wrapText="1"/>
    </xf>
    <xf numFmtId="0" fontId="48" fillId="0" borderId="2" xfId="0" applyFont="1" applyBorder="1" applyAlignment="1" applyProtection="1">
      <alignment horizontal="justify" vertical="center" wrapText="1"/>
    </xf>
    <xf numFmtId="0" fontId="38" fillId="58" borderId="2" xfId="0" applyFont="1" applyFill="1" applyBorder="1" applyAlignment="1" applyProtection="1">
      <alignment horizontal="center" vertical="center" wrapText="1"/>
    </xf>
    <xf numFmtId="0" fontId="0" fillId="2" borderId="29" xfId="2" applyFont="1" applyFill="1" applyBorder="1" applyAlignment="1" applyProtection="1">
      <alignment horizontal="left" vertical="center" wrapText="1"/>
    </xf>
    <xf numFmtId="0" fontId="50" fillId="0" borderId="30" xfId="0" applyFont="1" applyBorder="1" applyAlignment="1" applyProtection="1">
      <alignment horizontal="left" vertical="center"/>
    </xf>
    <xf numFmtId="0" fontId="32" fillId="0" borderId="0" xfId="0" applyFont="1" applyProtection="1"/>
    <xf numFmtId="9" fontId="32" fillId="0" borderId="0" xfId="949" applyFont="1" applyAlignment="1" applyProtection="1">
      <alignment horizontal="center"/>
    </xf>
    <xf numFmtId="9" fontId="32" fillId="0" borderId="0" xfId="949" applyFont="1" applyAlignment="1" applyProtection="1">
      <alignment horizontal="center" vertical="center"/>
    </xf>
    <xf numFmtId="9" fontId="32" fillId="0" borderId="0" xfId="949" applyFont="1" applyProtection="1"/>
    <xf numFmtId="0" fontId="0" fillId="62" borderId="0" xfId="0" applyFill="1" applyAlignment="1">
      <alignment vertical="top"/>
    </xf>
    <xf numFmtId="0" fontId="0" fillId="63" borderId="0" xfId="0" applyFill="1" applyAlignment="1">
      <alignment vertical="top"/>
    </xf>
    <xf numFmtId="0" fontId="0" fillId="0" borderId="0" xfId="0" applyAlignment="1">
      <alignment vertical="top"/>
    </xf>
    <xf numFmtId="0" fontId="0" fillId="62" borderId="0" xfId="0" applyFill="1" applyAlignment="1">
      <alignment vertical="top" wrapText="1"/>
    </xf>
    <xf numFmtId="0" fontId="38" fillId="58" borderId="2" xfId="0" applyFont="1" applyFill="1" applyBorder="1" applyAlignment="1" applyProtection="1">
      <alignment horizontal="center" vertical="center"/>
      <protection locked="0"/>
    </xf>
    <xf numFmtId="0" fontId="39" fillId="0" borderId="2" xfId="0" applyFont="1" applyBorder="1" applyAlignment="1" applyProtection="1">
      <alignment horizontal="left" vertical="top" wrapText="1"/>
      <protection locked="0"/>
    </xf>
    <xf numFmtId="0" fontId="39" fillId="0" borderId="27" xfId="0" applyFont="1" applyBorder="1" applyAlignment="1" applyProtection="1">
      <alignment horizontal="left" vertical="top" wrapText="1"/>
      <protection locked="0"/>
    </xf>
    <xf numFmtId="0" fontId="39" fillId="0" borderId="28" xfId="0" applyFont="1" applyBorder="1" applyAlignment="1" applyProtection="1">
      <alignment horizontal="left" vertical="top" wrapText="1"/>
      <protection locked="0"/>
    </xf>
    <xf numFmtId="0" fontId="39" fillId="61" borderId="27" xfId="0" applyFont="1" applyFill="1" applyBorder="1" applyAlignment="1" applyProtection="1">
      <alignment horizontal="left" vertical="top" wrapText="1"/>
      <protection locked="0"/>
    </xf>
    <xf numFmtId="0" fontId="39" fillId="61" borderId="28" xfId="0" applyFont="1" applyFill="1" applyBorder="1" applyAlignment="1" applyProtection="1">
      <alignment horizontal="left" vertical="top" wrapText="1"/>
      <protection locked="0"/>
    </xf>
    <xf numFmtId="0" fontId="39" fillId="0" borderId="19" xfId="0" applyFont="1" applyBorder="1" applyAlignment="1" applyProtection="1">
      <alignment horizontal="left" vertical="center" indent="1"/>
    </xf>
    <xf numFmtId="0" fontId="39" fillId="0" borderId="0" xfId="0" applyFont="1" applyAlignment="1" applyProtection="1">
      <alignment horizontal="left" vertical="center" indent="1"/>
    </xf>
    <xf numFmtId="0" fontId="39" fillId="0" borderId="20" xfId="0" applyFont="1" applyBorder="1" applyAlignment="1" applyProtection="1">
      <alignment horizontal="left" vertical="center" indent="1"/>
    </xf>
    <xf numFmtId="0" fontId="38" fillId="58" borderId="19" xfId="0" applyFont="1" applyFill="1" applyBorder="1" applyAlignment="1" applyProtection="1">
      <alignment horizontal="left" vertical="center" indent="1"/>
      <protection locked="0"/>
    </xf>
    <xf numFmtId="0" fontId="38" fillId="58" borderId="0" xfId="0" applyFont="1" applyFill="1" applyAlignment="1" applyProtection="1">
      <alignment horizontal="left" vertical="center" indent="1"/>
      <protection locked="0"/>
    </xf>
    <xf numFmtId="0" fontId="38" fillId="58" borderId="20" xfId="0" applyFont="1" applyFill="1" applyBorder="1" applyAlignment="1" applyProtection="1">
      <alignment horizontal="left" vertical="center" indent="1"/>
      <protection locked="0"/>
    </xf>
    <xf numFmtId="0" fontId="40" fillId="0" borderId="25" xfId="0" applyFont="1" applyBorder="1" applyAlignment="1" applyProtection="1">
      <alignment horizontal="center" vertical="center"/>
      <protection locked="0"/>
    </xf>
    <xf numFmtId="0" fontId="42" fillId="59" borderId="2" xfId="0" applyFont="1" applyFill="1" applyBorder="1" applyAlignment="1" applyProtection="1">
      <alignment horizontal="center" vertical="center"/>
      <protection locked="0"/>
    </xf>
    <xf numFmtId="0" fontId="36" fillId="0" borderId="0" xfId="0" applyFont="1" applyAlignment="1" applyProtection="1">
      <alignment horizontal="center" vertical="top"/>
      <protection locked="0"/>
    </xf>
    <xf numFmtId="0" fontId="37" fillId="68" borderId="0" xfId="0" applyFont="1" applyFill="1" applyAlignment="1" applyProtection="1">
      <alignment horizontal="center" vertical="center"/>
      <protection locked="0"/>
    </xf>
    <xf numFmtId="0" fontId="38" fillId="58" borderId="16" xfId="0" applyFont="1" applyFill="1" applyBorder="1" applyAlignment="1" applyProtection="1">
      <alignment horizontal="left" vertical="center" indent="1"/>
      <protection locked="0"/>
    </xf>
    <xf numFmtId="0" fontId="38" fillId="58" borderId="17" xfId="0" applyFont="1" applyFill="1" applyBorder="1" applyAlignment="1" applyProtection="1">
      <alignment horizontal="left" vertical="center" indent="1"/>
      <protection locked="0"/>
    </xf>
    <xf numFmtId="0" fontId="39" fillId="58" borderId="17" xfId="0" applyFont="1" applyFill="1" applyBorder="1" applyAlignment="1" applyProtection="1">
      <alignment horizontal="center" vertical="center"/>
      <protection locked="0"/>
    </xf>
    <xf numFmtId="0" fontId="39" fillId="58" borderId="18" xfId="0" applyFont="1" applyFill="1" applyBorder="1" applyAlignment="1" applyProtection="1">
      <alignment horizontal="center" vertical="center"/>
      <protection locked="0"/>
    </xf>
    <xf numFmtId="0" fontId="39" fillId="58" borderId="0" xfId="0" applyFont="1" applyFill="1" applyAlignment="1" applyProtection="1">
      <alignment horizontal="center" vertical="center"/>
      <protection locked="0"/>
    </xf>
    <xf numFmtId="0" fontId="39" fillId="58" borderId="20" xfId="0" applyFont="1" applyFill="1" applyBorder="1" applyAlignment="1" applyProtection="1">
      <alignment horizontal="center" vertical="center"/>
      <protection locked="0"/>
    </xf>
    <xf numFmtId="0" fontId="39" fillId="0" borderId="0" xfId="0" applyFont="1" applyAlignment="1" applyProtection="1">
      <alignment wrapText="1"/>
    </xf>
    <xf numFmtId="0" fontId="0" fillId="0" borderId="0" xfId="0" applyAlignment="1" applyProtection="1">
      <alignment wrapText="1"/>
    </xf>
    <xf numFmtId="0" fontId="62" fillId="0" borderId="1" xfId="0" applyFont="1" applyBorder="1" applyAlignment="1" applyProtection="1">
      <alignment horizontal="left" vertical="center" indent="1"/>
      <protection locked="0"/>
    </xf>
    <xf numFmtId="0" fontId="62" fillId="0" borderId="1" xfId="0" applyFont="1" applyBorder="1" applyAlignment="1" applyProtection="1">
      <alignment horizontal="left" vertical="center" wrapText="1" indent="1"/>
      <protection locked="0"/>
    </xf>
    <xf numFmtId="0" fontId="60" fillId="0" borderId="1" xfId="0" applyFont="1" applyBorder="1" applyAlignment="1" applyProtection="1">
      <alignment horizontal="left" vertical="center" wrapText="1" indent="1"/>
      <protection locked="0"/>
    </xf>
    <xf numFmtId="0" fontId="64" fillId="0" borderId="1" xfId="0" applyFont="1" applyBorder="1" applyAlignment="1" applyProtection="1">
      <alignment horizontal="left" vertical="center" wrapText="1" indent="1"/>
      <protection locked="0"/>
    </xf>
    <xf numFmtId="0" fontId="38" fillId="0" borderId="0" xfId="0" applyFont="1" applyAlignment="1">
      <alignment horizontal="center" vertical="center"/>
    </xf>
    <xf numFmtId="0" fontId="52" fillId="59" borderId="31" xfId="0" applyFont="1" applyFill="1" applyBorder="1" applyAlignment="1">
      <alignment horizontal="center" vertical="center"/>
    </xf>
    <xf numFmtId="0" fontId="52" fillId="59" borderId="32" xfId="0" applyFont="1" applyFill="1" applyBorder="1" applyAlignment="1">
      <alignment horizontal="center" vertical="center"/>
    </xf>
    <xf numFmtId="0" fontId="52" fillId="59" borderId="19" xfId="0" applyFont="1" applyFill="1" applyBorder="1" applyAlignment="1">
      <alignment horizontal="center" vertical="center"/>
    </xf>
    <xf numFmtId="0" fontId="52" fillId="59" borderId="20" xfId="0" applyFont="1" applyFill="1" applyBorder="1" applyAlignment="1">
      <alignment horizontal="center" vertical="center"/>
    </xf>
    <xf numFmtId="0" fontId="6" fillId="0" borderId="0" xfId="0" applyFont="1" applyAlignment="1">
      <alignment horizontal="center" vertical="center" wrapText="1"/>
    </xf>
    <xf numFmtId="0" fontId="32" fillId="0" borderId="0" xfId="0" applyFont="1" applyAlignment="1">
      <alignment horizontal="center" vertical="center" wrapText="1"/>
    </xf>
  </cellXfs>
  <cellStyles count="950">
    <cellStyle name="%" xfId="87" xr:uid="{00000000-0005-0000-0000-000000000000}"/>
    <cellStyle name="Accent1 - 20%" xfId="4" xr:uid="{00000000-0005-0000-0000-000001000000}"/>
    <cellStyle name="Accent1 - 40%" xfId="5" xr:uid="{00000000-0005-0000-0000-000002000000}"/>
    <cellStyle name="Accent1 - 60%" xfId="6" xr:uid="{00000000-0005-0000-0000-000003000000}"/>
    <cellStyle name="Accent2 - 20%" xfId="8" xr:uid="{00000000-0005-0000-0000-000004000000}"/>
    <cellStyle name="Accent2 - 40%" xfId="9" xr:uid="{00000000-0005-0000-0000-000005000000}"/>
    <cellStyle name="Accent2 - 60%" xfId="10" xr:uid="{00000000-0005-0000-0000-000006000000}"/>
    <cellStyle name="Accent3 - 20%" xfId="12" xr:uid="{00000000-0005-0000-0000-000007000000}"/>
    <cellStyle name="Accent3 - 40%" xfId="13" xr:uid="{00000000-0005-0000-0000-000008000000}"/>
    <cellStyle name="Accent3 - 60%" xfId="14" xr:uid="{00000000-0005-0000-0000-000009000000}"/>
    <cellStyle name="Accent4 - 20%" xfId="16" xr:uid="{00000000-0005-0000-0000-00000A000000}"/>
    <cellStyle name="Accent4 - 40%" xfId="17" xr:uid="{00000000-0005-0000-0000-00000B000000}"/>
    <cellStyle name="Accent4 - 60%" xfId="18" xr:uid="{00000000-0005-0000-0000-00000C000000}"/>
    <cellStyle name="Accent5 - 20%" xfId="20" xr:uid="{00000000-0005-0000-0000-00000D000000}"/>
    <cellStyle name="Accent5 - 40%" xfId="21" xr:uid="{00000000-0005-0000-0000-00000E000000}"/>
    <cellStyle name="Accent5 - 60%" xfId="22" xr:uid="{00000000-0005-0000-0000-00000F000000}"/>
    <cellStyle name="Accent6 - 20%" xfId="24" xr:uid="{00000000-0005-0000-0000-000010000000}"/>
    <cellStyle name="Accent6 - 40%" xfId="25" xr:uid="{00000000-0005-0000-0000-000011000000}"/>
    <cellStyle name="Accent6 - 60%" xfId="26" xr:uid="{00000000-0005-0000-0000-000012000000}"/>
    <cellStyle name="Buena 2" xfId="33" xr:uid="{00000000-0005-0000-0000-000013000000}"/>
    <cellStyle name="Cálculo 2" xfId="28" xr:uid="{00000000-0005-0000-0000-000014000000}"/>
    <cellStyle name="Cálculo 2 2" xfId="88" xr:uid="{00000000-0005-0000-0000-000015000000}"/>
    <cellStyle name="Cálculo 2 2 2" xfId="89" xr:uid="{00000000-0005-0000-0000-000016000000}"/>
    <cellStyle name="Cálculo 2 2 2 2" xfId="90" xr:uid="{00000000-0005-0000-0000-000017000000}"/>
    <cellStyle name="Cálculo 2 2 3" xfId="91" xr:uid="{00000000-0005-0000-0000-000018000000}"/>
    <cellStyle name="Cálculo 2 2 3 2" xfId="92" xr:uid="{00000000-0005-0000-0000-000019000000}"/>
    <cellStyle name="Cálculo 2 2 4" xfId="93" xr:uid="{00000000-0005-0000-0000-00001A000000}"/>
    <cellStyle name="Cálculo 2 2 4 2" xfId="94" xr:uid="{00000000-0005-0000-0000-00001B000000}"/>
    <cellStyle name="Cálculo 2 2 5" xfId="95" xr:uid="{00000000-0005-0000-0000-00001C000000}"/>
    <cellStyle name="Cálculo 2 3" xfId="96" xr:uid="{00000000-0005-0000-0000-00001D000000}"/>
    <cellStyle name="Cálculo 2 3 2" xfId="97" xr:uid="{00000000-0005-0000-0000-00001E000000}"/>
    <cellStyle name="Cálculo 2 4" xfId="98" xr:uid="{00000000-0005-0000-0000-00001F000000}"/>
    <cellStyle name="Cálculo 2 4 2" xfId="99" xr:uid="{00000000-0005-0000-0000-000020000000}"/>
    <cellStyle name="Cálculo 2 5" xfId="100" xr:uid="{00000000-0005-0000-0000-000021000000}"/>
    <cellStyle name="Cálculo 2 5 2" xfId="101" xr:uid="{00000000-0005-0000-0000-000022000000}"/>
    <cellStyle name="Cálculo 2 6" xfId="102" xr:uid="{00000000-0005-0000-0000-000023000000}"/>
    <cellStyle name="Celda de comprobación 2" xfId="29" xr:uid="{00000000-0005-0000-0000-000024000000}"/>
    <cellStyle name="Celda vinculada 2" xfId="39" xr:uid="{00000000-0005-0000-0000-000025000000}"/>
    <cellStyle name="Emphasis 1" xfId="30" xr:uid="{00000000-0005-0000-0000-000026000000}"/>
    <cellStyle name="Emphasis 2" xfId="31" xr:uid="{00000000-0005-0000-0000-000027000000}"/>
    <cellStyle name="Emphasis 3" xfId="32" xr:uid="{00000000-0005-0000-0000-000028000000}"/>
    <cellStyle name="Encabezado 4 2" xfId="37" xr:uid="{00000000-0005-0000-0000-000029000000}"/>
    <cellStyle name="Énfasis1 2" xfId="3" xr:uid="{00000000-0005-0000-0000-00002A000000}"/>
    <cellStyle name="Énfasis2 2" xfId="7" xr:uid="{00000000-0005-0000-0000-00002B000000}"/>
    <cellStyle name="Énfasis3 2" xfId="11" xr:uid="{00000000-0005-0000-0000-00002C000000}"/>
    <cellStyle name="Énfasis4 2" xfId="15" xr:uid="{00000000-0005-0000-0000-00002D000000}"/>
    <cellStyle name="Énfasis5 2" xfId="19" xr:uid="{00000000-0005-0000-0000-00002E000000}"/>
    <cellStyle name="Énfasis6 2" xfId="23" xr:uid="{00000000-0005-0000-0000-00002F000000}"/>
    <cellStyle name="Entrada 2" xfId="38" xr:uid="{00000000-0005-0000-0000-000030000000}"/>
    <cellStyle name="Entrada 2 2" xfId="103" xr:uid="{00000000-0005-0000-0000-000031000000}"/>
    <cellStyle name="Entrada 2 2 2" xfId="104" xr:uid="{00000000-0005-0000-0000-000032000000}"/>
    <cellStyle name="Entrada 2 2 2 2" xfId="105" xr:uid="{00000000-0005-0000-0000-000033000000}"/>
    <cellStyle name="Entrada 2 2 3" xfId="106" xr:uid="{00000000-0005-0000-0000-000034000000}"/>
    <cellStyle name="Entrada 2 2 3 2" xfId="107" xr:uid="{00000000-0005-0000-0000-000035000000}"/>
    <cellStyle name="Entrada 2 2 4" xfId="108" xr:uid="{00000000-0005-0000-0000-000036000000}"/>
    <cellStyle name="Entrada 2 2 4 2" xfId="109" xr:uid="{00000000-0005-0000-0000-000037000000}"/>
    <cellStyle name="Entrada 2 2 5" xfId="110" xr:uid="{00000000-0005-0000-0000-000038000000}"/>
    <cellStyle name="Entrada 2 3" xfId="111" xr:uid="{00000000-0005-0000-0000-000039000000}"/>
    <cellStyle name="Entrada 2 3 2" xfId="112" xr:uid="{00000000-0005-0000-0000-00003A000000}"/>
    <cellStyle name="Entrada 2 4" xfId="113" xr:uid="{00000000-0005-0000-0000-00003B000000}"/>
    <cellStyle name="Entrada 2 4 2" xfId="114" xr:uid="{00000000-0005-0000-0000-00003C000000}"/>
    <cellStyle name="Entrada 2 5" xfId="115" xr:uid="{00000000-0005-0000-0000-00003D000000}"/>
    <cellStyle name="Entrada 2 5 2" xfId="116" xr:uid="{00000000-0005-0000-0000-00003E000000}"/>
    <cellStyle name="Entrada 2 6" xfId="117" xr:uid="{00000000-0005-0000-0000-00003F000000}"/>
    <cellStyle name="Incorrecto 2" xfId="27" xr:uid="{00000000-0005-0000-0000-000041000000}"/>
    <cellStyle name="Millares 2" xfId="118" xr:uid="{00000000-0005-0000-0000-000042000000}"/>
    <cellStyle name="Neutral 2" xfId="40" xr:uid="{00000000-0005-0000-0000-000043000000}"/>
    <cellStyle name="Normal" xfId="0" builtinId="0"/>
    <cellStyle name="Normal 2" xfId="2" xr:uid="{00000000-0005-0000-0000-000045000000}"/>
    <cellStyle name="Normal 2 2" xfId="120" xr:uid="{00000000-0005-0000-0000-000046000000}"/>
    <cellStyle name="Normal 2 3" xfId="121" xr:uid="{00000000-0005-0000-0000-000047000000}"/>
    <cellStyle name="Normal 2 3 2" xfId="122" xr:uid="{00000000-0005-0000-0000-000048000000}"/>
    <cellStyle name="Normal 2 4" xfId="119" xr:uid="{00000000-0005-0000-0000-000049000000}"/>
    <cellStyle name="Normal 3" xfId="86" xr:uid="{00000000-0005-0000-0000-00004A000000}"/>
    <cellStyle name="Normal 3 2" xfId="123" xr:uid="{00000000-0005-0000-0000-00004B000000}"/>
    <cellStyle name="Normal 3 3" xfId="124" xr:uid="{00000000-0005-0000-0000-00004C000000}"/>
    <cellStyle name="Normal 3 4" xfId="125" xr:uid="{00000000-0005-0000-0000-00004D000000}"/>
    <cellStyle name="Normal 4" xfId="126" xr:uid="{00000000-0005-0000-0000-00004E000000}"/>
    <cellStyle name="Notas 2" xfId="41" xr:uid="{00000000-0005-0000-0000-00004F000000}"/>
    <cellStyle name="Notas 2 2" xfId="127" xr:uid="{00000000-0005-0000-0000-000050000000}"/>
    <cellStyle name="Notas 2 2 2" xfId="128" xr:uid="{00000000-0005-0000-0000-000051000000}"/>
    <cellStyle name="Notas 2 2 2 2" xfId="129" xr:uid="{00000000-0005-0000-0000-000052000000}"/>
    <cellStyle name="Notas 2 2 3" xfId="130" xr:uid="{00000000-0005-0000-0000-000053000000}"/>
    <cellStyle name="Notas 2 2 3 2" xfId="131" xr:uid="{00000000-0005-0000-0000-000054000000}"/>
    <cellStyle name="Notas 2 2 4" xfId="132" xr:uid="{00000000-0005-0000-0000-000055000000}"/>
    <cellStyle name="Notas 2 2 4 2" xfId="133" xr:uid="{00000000-0005-0000-0000-000056000000}"/>
    <cellStyle name="Notas 2 2 5" xfId="134" xr:uid="{00000000-0005-0000-0000-000057000000}"/>
    <cellStyle name="Notas 2 3" xfId="135" xr:uid="{00000000-0005-0000-0000-000058000000}"/>
    <cellStyle name="Notas 2 3 2" xfId="136" xr:uid="{00000000-0005-0000-0000-000059000000}"/>
    <cellStyle name="Notas 2 4" xfId="137" xr:uid="{00000000-0005-0000-0000-00005A000000}"/>
    <cellStyle name="Notas 2 4 2" xfId="138" xr:uid="{00000000-0005-0000-0000-00005B000000}"/>
    <cellStyle name="Notas 2 5" xfId="139" xr:uid="{00000000-0005-0000-0000-00005C000000}"/>
    <cellStyle name="Notas 2 5 2" xfId="140" xr:uid="{00000000-0005-0000-0000-00005D000000}"/>
    <cellStyle name="Notas 2 6" xfId="141" xr:uid="{00000000-0005-0000-0000-00005E000000}"/>
    <cellStyle name="Porcentaje" xfId="949" builtinId="5"/>
    <cellStyle name="Salida 2" xfId="42" xr:uid="{00000000-0005-0000-0000-000060000000}"/>
    <cellStyle name="Salida 2 2" xfId="142" xr:uid="{00000000-0005-0000-0000-000061000000}"/>
    <cellStyle name="Salida 2 2 2" xfId="143" xr:uid="{00000000-0005-0000-0000-000062000000}"/>
    <cellStyle name="Salida 2 2 2 2" xfId="144" xr:uid="{00000000-0005-0000-0000-000063000000}"/>
    <cellStyle name="Salida 2 2 3" xfId="145" xr:uid="{00000000-0005-0000-0000-000064000000}"/>
    <cellStyle name="Salida 2 2 3 2" xfId="146" xr:uid="{00000000-0005-0000-0000-000065000000}"/>
    <cellStyle name="Salida 2 2 4" xfId="147" xr:uid="{00000000-0005-0000-0000-000066000000}"/>
    <cellStyle name="Salida 2 2 4 2" xfId="148" xr:uid="{00000000-0005-0000-0000-000067000000}"/>
    <cellStyle name="Salida 2 2 5" xfId="149" xr:uid="{00000000-0005-0000-0000-000068000000}"/>
    <cellStyle name="Salida 2 2 5 2" xfId="150" xr:uid="{00000000-0005-0000-0000-000069000000}"/>
    <cellStyle name="Salida 2 2 6" xfId="151" xr:uid="{00000000-0005-0000-0000-00006A000000}"/>
    <cellStyle name="Salida 2 3" xfId="152" xr:uid="{00000000-0005-0000-0000-00006B000000}"/>
    <cellStyle name="Salida 2 3 2" xfId="153" xr:uid="{00000000-0005-0000-0000-00006C000000}"/>
    <cellStyle name="Salida 2 4" xfId="154" xr:uid="{00000000-0005-0000-0000-00006D000000}"/>
    <cellStyle name="Salida 2 4 2" xfId="155" xr:uid="{00000000-0005-0000-0000-00006E000000}"/>
    <cellStyle name="Salida 2 5" xfId="156" xr:uid="{00000000-0005-0000-0000-00006F000000}"/>
    <cellStyle name="Salida 2 5 2" xfId="157" xr:uid="{00000000-0005-0000-0000-000070000000}"/>
    <cellStyle name="Salida 2 6" xfId="158" xr:uid="{00000000-0005-0000-0000-000071000000}"/>
    <cellStyle name="Salida 2 6 2" xfId="159" xr:uid="{00000000-0005-0000-0000-000072000000}"/>
    <cellStyle name="Salida 2 7" xfId="160" xr:uid="{00000000-0005-0000-0000-000073000000}"/>
    <cellStyle name="SAPBEXaggData" xfId="43" xr:uid="{00000000-0005-0000-0000-000074000000}"/>
    <cellStyle name="SAPBEXaggData 2" xfId="161" xr:uid="{00000000-0005-0000-0000-000075000000}"/>
    <cellStyle name="SAPBEXaggData 2 2" xfId="162" xr:uid="{00000000-0005-0000-0000-000076000000}"/>
    <cellStyle name="SAPBEXaggData 2 2 2" xfId="163" xr:uid="{00000000-0005-0000-0000-000077000000}"/>
    <cellStyle name="SAPBEXaggData 2 3" xfId="164" xr:uid="{00000000-0005-0000-0000-000078000000}"/>
    <cellStyle name="SAPBEXaggData 2 3 2" xfId="165" xr:uid="{00000000-0005-0000-0000-000079000000}"/>
    <cellStyle name="SAPBEXaggData 2 4" xfId="166" xr:uid="{00000000-0005-0000-0000-00007A000000}"/>
    <cellStyle name="SAPBEXaggData 2 4 2" xfId="167" xr:uid="{00000000-0005-0000-0000-00007B000000}"/>
    <cellStyle name="SAPBEXaggData 2 5" xfId="168" xr:uid="{00000000-0005-0000-0000-00007C000000}"/>
    <cellStyle name="SAPBEXaggData 3" xfId="169" xr:uid="{00000000-0005-0000-0000-00007D000000}"/>
    <cellStyle name="SAPBEXaggData 3 2" xfId="170" xr:uid="{00000000-0005-0000-0000-00007E000000}"/>
    <cellStyle name="SAPBEXaggData 4" xfId="171" xr:uid="{00000000-0005-0000-0000-00007F000000}"/>
    <cellStyle name="SAPBEXaggData 4 2" xfId="172" xr:uid="{00000000-0005-0000-0000-000080000000}"/>
    <cellStyle name="SAPBEXaggData 5" xfId="173" xr:uid="{00000000-0005-0000-0000-000081000000}"/>
    <cellStyle name="SAPBEXaggData 5 2" xfId="174" xr:uid="{00000000-0005-0000-0000-000082000000}"/>
    <cellStyle name="SAPBEXaggData 6" xfId="175" xr:uid="{00000000-0005-0000-0000-000083000000}"/>
    <cellStyle name="SAPBEXaggDataEmph" xfId="44" xr:uid="{00000000-0005-0000-0000-000084000000}"/>
    <cellStyle name="SAPBEXaggDataEmph 2" xfId="176" xr:uid="{00000000-0005-0000-0000-000085000000}"/>
    <cellStyle name="SAPBEXaggDataEmph 2 2" xfId="177" xr:uid="{00000000-0005-0000-0000-000086000000}"/>
    <cellStyle name="SAPBEXaggDataEmph 2 2 2" xfId="178" xr:uid="{00000000-0005-0000-0000-000087000000}"/>
    <cellStyle name="SAPBEXaggDataEmph 2 3" xfId="179" xr:uid="{00000000-0005-0000-0000-000088000000}"/>
    <cellStyle name="SAPBEXaggDataEmph 2 3 2" xfId="180" xr:uid="{00000000-0005-0000-0000-000089000000}"/>
    <cellStyle name="SAPBEXaggDataEmph 2 4" xfId="181" xr:uid="{00000000-0005-0000-0000-00008A000000}"/>
    <cellStyle name="SAPBEXaggDataEmph 2 4 2" xfId="182" xr:uid="{00000000-0005-0000-0000-00008B000000}"/>
    <cellStyle name="SAPBEXaggDataEmph 2 5" xfId="183" xr:uid="{00000000-0005-0000-0000-00008C000000}"/>
    <cellStyle name="SAPBEXaggDataEmph 3" xfId="184" xr:uid="{00000000-0005-0000-0000-00008D000000}"/>
    <cellStyle name="SAPBEXaggDataEmph 3 2" xfId="185" xr:uid="{00000000-0005-0000-0000-00008E000000}"/>
    <cellStyle name="SAPBEXaggDataEmph 4" xfId="186" xr:uid="{00000000-0005-0000-0000-00008F000000}"/>
    <cellStyle name="SAPBEXaggDataEmph 4 2" xfId="187" xr:uid="{00000000-0005-0000-0000-000090000000}"/>
    <cellStyle name="SAPBEXaggDataEmph 5" xfId="188" xr:uid="{00000000-0005-0000-0000-000091000000}"/>
    <cellStyle name="SAPBEXaggDataEmph 5 2" xfId="189" xr:uid="{00000000-0005-0000-0000-000092000000}"/>
    <cellStyle name="SAPBEXaggDataEmph 6" xfId="190" xr:uid="{00000000-0005-0000-0000-000093000000}"/>
    <cellStyle name="SAPBEXaggItem" xfId="45" xr:uid="{00000000-0005-0000-0000-000094000000}"/>
    <cellStyle name="SAPBEXaggItem 2" xfId="191" xr:uid="{00000000-0005-0000-0000-000095000000}"/>
    <cellStyle name="SAPBEXaggItem 2 2" xfId="192" xr:uid="{00000000-0005-0000-0000-000096000000}"/>
    <cellStyle name="SAPBEXaggItem 2 2 2" xfId="193" xr:uid="{00000000-0005-0000-0000-000097000000}"/>
    <cellStyle name="SAPBEXaggItem 2 3" xfId="194" xr:uid="{00000000-0005-0000-0000-000098000000}"/>
    <cellStyle name="SAPBEXaggItem 2 3 2" xfId="195" xr:uid="{00000000-0005-0000-0000-000099000000}"/>
    <cellStyle name="SAPBEXaggItem 2 4" xfId="196" xr:uid="{00000000-0005-0000-0000-00009A000000}"/>
    <cellStyle name="SAPBEXaggItem 2 4 2" xfId="197" xr:uid="{00000000-0005-0000-0000-00009B000000}"/>
    <cellStyle name="SAPBEXaggItem 2 5" xfId="198" xr:uid="{00000000-0005-0000-0000-00009C000000}"/>
    <cellStyle name="SAPBEXaggItem 3" xfId="199" xr:uid="{00000000-0005-0000-0000-00009D000000}"/>
    <cellStyle name="SAPBEXaggItem 3 2" xfId="200" xr:uid="{00000000-0005-0000-0000-00009E000000}"/>
    <cellStyle name="SAPBEXaggItem 4" xfId="201" xr:uid="{00000000-0005-0000-0000-00009F000000}"/>
    <cellStyle name="SAPBEXaggItem 4 2" xfId="202" xr:uid="{00000000-0005-0000-0000-0000A0000000}"/>
    <cellStyle name="SAPBEXaggItem 5" xfId="203" xr:uid="{00000000-0005-0000-0000-0000A1000000}"/>
    <cellStyle name="SAPBEXaggItem 5 2" xfId="204" xr:uid="{00000000-0005-0000-0000-0000A2000000}"/>
    <cellStyle name="SAPBEXaggItem 6" xfId="205" xr:uid="{00000000-0005-0000-0000-0000A3000000}"/>
    <cellStyle name="SAPBEXaggItemX" xfId="46" xr:uid="{00000000-0005-0000-0000-0000A4000000}"/>
    <cellStyle name="SAPBEXaggItemX 2" xfId="206" xr:uid="{00000000-0005-0000-0000-0000A5000000}"/>
    <cellStyle name="SAPBEXaggItemX 2 2" xfId="207" xr:uid="{00000000-0005-0000-0000-0000A6000000}"/>
    <cellStyle name="SAPBEXaggItemX 2 2 2" xfId="208" xr:uid="{00000000-0005-0000-0000-0000A7000000}"/>
    <cellStyle name="SAPBEXaggItemX 2 3" xfId="209" xr:uid="{00000000-0005-0000-0000-0000A8000000}"/>
    <cellStyle name="SAPBEXaggItemX 2 3 2" xfId="210" xr:uid="{00000000-0005-0000-0000-0000A9000000}"/>
    <cellStyle name="SAPBEXaggItemX 2 4" xfId="211" xr:uid="{00000000-0005-0000-0000-0000AA000000}"/>
    <cellStyle name="SAPBEXaggItemX 2 4 2" xfId="212" xr:uid="{00000000-0005-0000-0000-0000AB000000}"/>
    <cellStyle name="SAPBEXaggItemX 2 5" xfId="213" xr:uid="{00000000-0005-0000-0000-0000AC000000}"/>
    <cellStyle name="SAPBEXaggItemX 2 5 2" xfId="214" xr:uid="{00000000-0005-0000-0000-0000AD000000}"/>
    <cellStyle name="SAPBEXaggItemX 2 6" xfId="215" xr:uid="{00000000-0005-0000-0000-0000AE000000}"/>
    <cellStyle name="SAPBEXaggItemX 3" xfId="216" xr:uid="{00000000-0005-0000-0000-0000AF000000}"/>
    <cellStyle name="SAPBEXaggItemX 3 2" xfId="217" xr:uid="{00000000-0005-0000-0000-0000B0000000}"/>
    <cellStyle name="SAPBEXaggItemX 4" xfId="218" xr:uid="{00000000-0005-0000-0000-0000B1000000}"/>
    <cellStyle name="SAPBEXaggItemX 4 2" xfId="219" xr:uid="{00000000-0005-0000-0000-0000B2000000}"/>
    <cellStyle name="SAPBEXaggItemX 5" xfId="220" xr:uid="{00000000-0005-0000-0000-0000B3000000}"/>
    <cellStyle name="SAPBEXaggItemX 5 2" xfId="221" xr:uid="{00000000-0005-0000-0000-0000B4000000}"/>
    <cellStyle name="SAPBEXaggItemX 6" xfId="222" xr:uid="{00000000-0005-0000-0000-0000B5000000}"/>
    <cellStyle name="SAPBEXaggItemX 6 2" xfId="223" xr:uid="{00000000-0005-0000-0000-0000B6000000}"/>
    <cellStyle name="SAPBEXaggItemX 7" xfId="224" xr:uid="{00000000-0005-0000-0000-0000B7000000}"/>
    <cellStyle name="SAPBEXchaText" xfId="47" xr:uid="{00000000-0005-0000-0000-0000B8000000}"/>
    <cellStyle name="SAPBEXchaText 2" xfId="225" xr:uid="{00000000-0005-0000-0000-0000B9000000}"/>
    <cellStyle name="SAPBEXchaText 2 2" xfId="226" xr:uid="{00000000-0005-0000-0000-0000BA000000}"/>
    <cellStyle name="SAPBEXchaText 2 2 2" xfId="227" xr:uid="{00000000-0005-0000-0000-0000BB000000}"/>
    <cellStyle name="SAPBEXchaText 2 3" xfId="228" xr:uid="{00000000-0005-0000-0000-0000BC000000}"/>
    <cellStyle name="SAPBEXchaText 2 3 2" xfId="229" xr:uid="{00000000-0005-0000-0000-0000BD000000}"/>
    <cellStyle name="SAPBEXchaText 2 4" xfId="230" xr:uid="{00000000-0005-0000-0000-0000BE000000}"/>
    <cellStyle name="SAPBEXchaText 2 4 2" xfId="231" xr:uid="{00000000-0005-0000-0000-0000BF000000}"/>
    <cellStyle name="SAPBEXchaText 2 5" xfId="232" xr:uid="{00000000-0005-0000-0000-0000C0000000}"/>
    <cellStyle name="SAPBEXchaText 3" xfId="233" xr:uid="{00000000-0005-0000-0000-0000C1000000}"/>
    <cellStyle name="SAPBEXchaText 3 2" xfId="234" xr:uid="{00000000-0005-0000-0000-0000C2000000}"/>
    <cellStyle name="SAPBEXchaText 4" xfId="235" xr:uid="{00000000-0005-0000-0000-0000C3000000}"/>
    <cellStyle name="SAPBEXchaText 4 2" xfId="236" xr:uid="{00000000-0005-0000-0000-0000C4000000}"/>
    <cellStyle name="SAPBEXchaText 5" xfId="237" xr:uid="{00000000-0005-0000-0000-0000C5000000}"/>
    <cellStyle name="SAPBEXchaText 5 2" xfId="238" xr:uid="{00000000-0005-0000-0000-0000C6000000}"/>
    <cellStyle name="SAPBEXchaText 6" xfId="239" xr:uid="{00000000-0005-0000-0000-0000C7000000}"/>
    <cellStyle name="SAPBEXexcBad7" xfId="48" xr:uid="{00000000-0005-0000-0000-0000C8000000}"/>
    <cellStyle name="SAPBEXexcBad7 2" xfId="240" xr:uid="{00000000-0005-0000-0000-0000C9000000}"/>
    <cellStyle name="SAPBEXexcBad7 2 2" xfId="241" xr:uid="{00000000-0005-0000-0000-0000CA000000}"/>
    <cellStyle name="SAPBEXexcBad7 2 2 2" xfId="242" xr:uid="{00000000-0005-0000-0000-0000CB000000}"/>
    <cellStyle name="SAPBEXexcBad7 2 3" xfId="243" xr:uid="{00000000-0005-0000-0000-0000CC000000}"/>
    <cellStyle name="SAPBEXexcBad7 2 3 2" xfId="244" xr:uid="{00000000-0005-0000-0000-0000CD000000}"/>
    <cellStyle name="SAPBEXexcBad7 2 4" xfId="245" xr:uid="{00000000-0005-0000-0000-0000CE000000}"/>
    <cellStyle name="SAPBEXexcBad7 2 4 2" xfId="246" xr:uid="{00000000-0005-0000-0000-0000CF000000}"/>
    <cellStyle name="SAPBEXexcBad7 2 5" xfId="247" xr:uid="{00000000-0005-0000-0000-0000D0000000}"/>
    <cellStyle name="SAPBEXexcBad7 3" xfId="248" xr:uid="{00000000-0005-0000-0000-0000D1000000}"/>
    <cellStyle name="SAPBEXexcBad7 3 2" xfId="249" xr:uid="{00000000-0005-0000-0000-0000D2000000}"/>
    <cellStyle name="SAPBEXexcBad7 4" xfId="250" xr:uid="{00000000-0005-0000-0000-0000D3000000}"/>
    <cellStyle name="SAPBEXexcBad7 4 2" xfId="251" xr:uid="{00000000-0005-0000-0000-0000D4000000}"/>
    <cellStyle name="SAPBEXexcBad7 5" xfId="252" xr:uid="{00000000-0005-0000-0000-0000D5000000}"/>
    <cellStyle name="SAPBEXexcBad7 5 2" xfId="253" xr:uid="{00000000-0005-0000-0000-0000D6000000}"/>
    <cellStyle name="SAPBEXexcBad7 6" xfId="254" xr:uid="{00000000-0005-0000-0000-0000D7000000}"/>
    <cellStyle name="SAPBEXexcBad8" xfId="49" xr:uid="{00000000-0005-0000-0000-0000D8000000}"/>
    <cellStyle name="SAPBEXexcBad8 2" xfId="255" xr:uid="{00000000-0005-0000-0000-0000D9000000}"/>
    <cellStyle name="SAPBEXexcBad8 2 2" xfId="256" xr:uid="{00000000-0005-0000-0000-0000DA000000}"/>
    <cellStyle name="SAPBEXexcBad8 2 2 2" xfId="257" xr:uid="{00000000-0005-0000-0000-0000DB000000}"/>
    <cellStyle name="SAPBEXexcBad8 2 3" xfId="258" xr:uid="{00000000-0005-0000-0000-0000DC000000}"/>
    <cellStyle name="SAPBEXexcBad8 2 3 2" xfId="259" xr:uid="{00000000-0005-0000-0000-0000DD000000}"/>
    <cellStyle name="SAPBEXexcBad8 2 4" xfId="260" xr:uid="{00000000-0005-0000-0000-0000DE000000}"/>
    <cellStyle name="SAPBEXexcBad8 2 4 2" xfId="261" xr:uid="{00000000-0005-0000-0000-0000DF000000}"/>
    <cellStyle name="SAPBEXexcBad8 2 5" xfId="262" xr:uid="{00000000-0005-0000-0000-0000E0000000}"/>
    <cellStyle name="SAPBEXexcBad8 3" xfId="263" xr:uid="{00000000-0005-0000-0000-0000E1000000}"/>
    <cellStyle name="SAPBEXexcBad8 3 2" xfId="264" xr:uid="{00000000-0005-0000-0000-0000E2000000}"/>
    <cellStyle name="SAPBEXexcBad8 4" xfId="265" xr:uid="{00000000-0005-0000-0000-0000E3000000}"/>
    <cellStyle name="SAPBEXexcBad8 4 2" xfId="266" xr:uid="{00000000-0005-0000-0000-0000E4000000}"/>
    <cellStyle name="SAPBEXexcBad8 5" xfId="267" xr:uid="{00000000-0005-0000-0000-0000E5000000}"/>
    <cellStyle name="SAPBEXexcBad8 5 2" xfId="268" xr:uid="{00000000-0005-0000-0000-0000E6000000}"/>
    <cellStyle name="SAPBEXexcBad8 6" xfId="269" xr:uid="{00000000-0005-0000-0000-0000E7000000}"/>
    <cellStyle name="SAPBEXexcBad9" xfId="50" xr:uid="{00000000-0005-0000-0000-0000E8000000}"/>
    <cellStyle name="SAPBEXexcBad9 2" xfId="270" xr:uid="{00000000-0005-0000-0000-0000E9000000}"/>
    <cellStyle name="SAPBEXexcBad9 2 2" xfId="271" xr:uid="{00000000-0005-0000-0000-0000EA000000}"/>
    <cellStyle name="SAPBEXexcBad9 2 2 2" xfId="272" xr:uid="{00000000-0005-0000-0000-0000EB000000}"/>
    <cellStyle name="SAPBEXexcBad9 2 3" xfId="273" xr:uid="{00000000-0005-0000-0000-0000EC000000}"/>
    <cellStyle name="SAPBEXexcBad9 2 3 2" xfId="274" xr:uid="{00000000-0005-0000-0000-0000ED000000}"/>
    <cellStyle name="SAPBEXexcBad9 2 4" xfId="275" xr:uid="{00000000-0005-0000-0000-0000EE000000}"/>
    <cellStyle name="SAPBEXexcBad9 2 4 2" xfId="276" xr:uid="{00000000-0005-0000-0000-0000EF000000}"/>
    <cellStyle name="SAPBEXexcBad9 2 5" xfId="277" xr:uid="{00000000-0005-0000-0000-0000F0000000}"/>
    <cellStyle name="SAPBEXexcBad9 2 5 2" xfId="278" xr:uid="{00000000-0005-0000-0000-0000F1000000}"/>
    <cellStyle name="SAPBEXexcBad9 2 6" xfId="279" xr:uid="{00000000-0005-0000-0000-0000F2000000}"/>
    <cellStyle name="SAPBEXexcBad9 3" xfId="280" xr:uid="{00000000-0005-0000-0000-0000F3000000}"/>
    <cellStyle name="SAPBEXexcBad9 3 2" xfId="281" xr:uid="{00000000-0005-0000-0000-0000F4000000}"/>
    <cellStyle name="SAPBEXexcBad9 4" xfId="282" xr:uid="{00000000-0005-0000-0000-0000F5000000}"/>
    <cellStyle name="SAPBEXexcBad9 4 2" xfId="283" xr:uid="{00000000-0005-0000-0000-0000F6000000}"/>
    <cellStyle name="SAPBEXexcBad9 5" xfId="284" xr:uid="{00000000-0005-0000-0000-0000F7000000}"/>
    <cellStyle name="SAPBEXexcBad9 5 2" xfId="285" xr:uid="{00000000-0005-0000-0000-0000F8000000}"/>
    <cellStyle name="SAPBEXexcBad9 6" xfId="286" xr:uid="{00000000-0005-0000-0000-0000F9000000}"/>
    <cellStyle name="SAPBEXexcBad9 6 2" xfId="287" xr:uid="{00000000-0005-0000-0000-0000FA000000}"/>
    <cellStyle name="SAPBEXexcBad9 7" xfId="288" xr:uid="{00000000-0005-0000-0000-0000FB000000}"/>
    <cellStyle name="SAPBEXexcCritical4" xfId="51" xr:uid="{00000000-0005-0000-0000-0000FC000000}"/>
    <cellStyle name="SAPBEXexcCritical4 2" xfId="289" xr:uid="{00000000-0005-0000-0000-0000FD000000}"/>
    <cellStyle name="SAPBEXexcCritical4 2 2" xfId="290" xr:uid="{00000000-0005-0000-0000-0000FE000000}"/>
    <cellStyle name="SAPBEXexcCritical4 2 2 2" xfId="291" xr:uid="{00000000-0005-0000-0000-0000FF000000}"/>
    <cellStyle name="SAPBEXexcCritical4 2 3" xfId="292" xr:uid="{00000000-0005-0000-0000-000000010000}"/>
    <cellStyle name="SAPBEXexcCritical4 2 3 2" xfId="293" xr:uid="{00000000-0005-0000-0000-000001010000}"/>
    <cellStyle name="SAPBEXexcCritical4 2 4" xfId="294" xr:uid="{00000000-0005-0000-0000-000002010000}"/>
    <cellStyle name="SAPBEXexcCritical4 2 4 2" xfId="295" xr:uid="{00000000-0005-0000-0000-000003010000}"/>
    <cellStyle name="SAPBEXexcCritical4 2 5" xfId="296" xr:uid="{00000000-0005-0000-0000-000004010000}"/>
    <cellStyle name="SAPBEXexcCritical4 3" xfId="297" xr:uid="{00000000-0005-0000-0000-000005010000}"/>
    <cellStyle name="SAPBEXexcCritical4 3 2" xfId="298" xr:uid="{00000000-0005-0000-0000-000006010000}"/>
    <cellStyle name="SAPBEXexcCritical4 4" xfId="299" xr:uid="{00000000-0005-0000-0000-000007010000}"/>
    <cellStyle name="SAPBEXexcCritical4 4 2" xfId="300" xr:uid="{00000000-0005-0000-0000-000008010000}"/>
    <cellStyle name="SAPBEXexcCritical4 5" xfId="301" xr:uid="{00000000-0005-0000-0000-000009010000}"/>
    <cellStyle name="SAPBEXexcCritical4 5 2" xfId="302" xr:uid="{00000000-0005-0000-0000-00000A010000}"/>
    <cellStyle name="SAPBEXexcCritical4 6" xfId="303" xr:uid="{00000000-0005-0000-0000-00000B010000}"/>
    <cellStyle name="SAPBEXexcCritical5" xfId="52" xr:uid="{00000000-0005-0000-0000-00000C010000}"/>
    <cellStyle name="SAPBEXexcCritical5 2" xfId="304" xr:uid="{00000000-0005-0000-0000-00000D010000}"/>
    <cellStyle name="SAPBEXexcCritical5 2 2" xfId="305" xr:uid="{00000000-0005-0000-0000-00000E010000}"/>
    <cellStyle name="SAPBEXexcCritical5 2 2 2" xfId="306" xr:uid="{00000000-0005-0000-0000-00000F010000}"/>
    <cellStyle name="SAPBEXexcCritical5 2 3" xfId="307" xr:uid="{00000000-0005-0000-0000-000010010000}"/>
    <cellStyle name="SAPBEXexcCritical5 2 3 2" xfId="308" xr:uid="{00000000-0005-0000-0000-000011010000}"/>
    <cellStyle name="SAPBEXexcCritical5 2 4" xfId="309" xr:uid="{00000000-0005-0000-0000-000012010000}"/>
    <cellStyle name="SAPBEXexcCritical5 2 4 2" xfId="310" xr:uid="{00000000-0005-0000-0000-000013010000}"/>
    <cellStyle name="SAPBEXexcCritical5 2 5" xfId="311" xr:uid="{00000000-0005-0000-0000-000014010000}"/>
    <cellStyle name="SAPBEXexcCritical5 3" xfId="312" xr:uid="{00000000-0005-0000-0000-000015010000}"/>
    <cellStyle name="SAPBEXexcCritical5 3 2" xfId="313" xr:uid="{00000000-0005-0000-0000-000016010000}"/>
    <cellStyle name="SAPBEXexcCritical5 4" xfId="314" xr:uid="{00000000-0005-0000-0000-000017010000}"/>
    <cellStyle name="SAPBEXexcCritical5 4 2" xfId="315" xr:uid="{00000000-0005-0000-0000-000018010000}"/>
    <cellStyle name="SAPBEXexcCritical5 5" xfId="316" xr:uid="{00000000-0005-0000-0000-000019010000}"/>
    <cellStyle name="SAPBEXexcCritical5 5 2" xfId="317" xr:uid="{00000000-0005-0000-0000-00001A010000}"/>
    <cellStyle name="SAPBEXexcCritical5 6" xfId="318" xr:uid="{00000000-0005-0000-0000-00001B010000}"/>
    <cellStyle name="SAPBEXexcCritical6" xfId="53" xr:uid="{00000000-0005-0000-0000-00001C010000}"/>
    <cellStyle name="SAPBEXexcCritical6 2" xfId="319" xr:uid="{00000000-0005-0000-0000-00001D010000}"/>
    <cellStyle name="SAPBEXexcCritical6 2 2" xfId="320" xr:uid="{00000000-0005-0000-0000-00001E010000}"/>
    <cellStyle name="SAPBEXexcCritical6 2 2 2" xfId="321" xr:uid="{00000000-0005-0000-0000-00001F010000}"/>
    <cellStyle name="SAPBEXexcCritical6 2 3" xfId="322" xr:uid="{00000000-0005-0000-0000-000020010000}"/>
    <cellStyle name="SAPBEXexcCritical6 2 3 2" xfId="323" xr:uid="{00000000-0005-0000-0000-000021010000}"/>
    <cellStyle name="SAPBEXexcCritical6 2 4" xfId="324" xr:uid="{00000000-0005-0000-0000-000022010000}"/>
    <cellStyle name="SAPBEXexcCritical6 2 4 2" xfId="325" xr:uid="{00000000-0005-0000-0000-000023010000}"/>
    <cellStyle name="SAPBEXexcCritical6 2 5" xfId="326" xr:uid="{00000000-0005-0000-0000-000024010000}"/>
    <cellStyle name="SAPBEXexcCritical6 3" xfId="327" xr:uid="{00000000-0005-0000-0000-000025010000}"/>
    <cellStyle name="SAPBEXexcCritical6 3 2" xfId="328" xr:uid="{00000000-0005-0000-0000-000026010000}"/>
    <cellStyle name="SAPBEXexcCritical6 4" xfId="329" xr:uid="{00000000-0005-0000-0000-000027010000}"/>
    <cellStyle name="SAPBEXexcCritical6 4 2" xfId="330" xr:uid="{00000000-0005-0000-0000-000028010000}"/>
    <cellStyle name="SAPBEXexcCritical6 5" xfId="331" xr:uid="{00000000-0005-0000-0000-000029010000}"/>
    <cellStyle name="SAPBEXexcCritical6 5 2" xfId="332" xr:uid="{00000000-0005-0000-0000-00002A010000}"/>
    <cellStyle name="SAPBEXexcCritical6 6" xfId="333" xr:uid="{00000000-0005-0000-0000-00002B010000}"/>
    <cellStyle name="SAPBEXexcGood1" xfId="54" xr:uid="{00000000-0005-0000-0000-00002C010000}"/>
    <cellStyle name="SAPBEXexcGood1 2" xfId="334" xr:uid="{00000000-0005-0000-0000-00002D010000}"/>
    <cellStyle name="SAPBEXexcGood1 2 2" xfId="335" xr:uid="{00000000-0005-0000-0000-00002E010000}"/>
    <cellStyle name="SAPBEXexcGood1 2 2 2" xfId="336" xr:uid="{00000000-0005-0000-0000-00002F010000}"/>
    <cellStyle name="SAPBEXexcGood1 2 3" xfId="337" xr:uid="{00000000-0005-0000-0000-000030010000}"/>
    <cellStyle name="SAPBEXexcGood1 2 3 2" xfId="338" xr:uid="{00000000-0005-0000-0000-000031010000}"/>
    <cellStyle name="SAPBEXexcGood1 2 4" xfId="339" xr:uid="{00000000-0005-0000-0000-000032010000}"/>
    <cellStyle name="SAPBEXexcGood1 2 4 2" xfId="340" xr:uid="{00000000-0005-0000-0000-000033010000}"/>
    <cellStyle name="SAPBEXexcGood1 2 5" xfId="341" xr:uid="{00000000-0005-0000-0000-000034010000}"/>
    <cellStyle name="SAPBEXexcGood1 3" xfId="342" xr:uid="{00000000-0005-0000-0000-000035010000}"/>
    <cellStyle name="SAPBEXexcGood1 3 2" xfId="343" xr:uid="{00000000-0005-0000-0000-000036010000}"/>
    <cellStyle name="SAPBEXexcGood1 4" xfId="344" xr:uid="{00000000-0005-0000-0000-000037010000}"/>
    <cellStyle name="SAPBEXexcGood1 4 2" xfId="345" xr:uid="{00000000-0005-0000-0000-000038010000}"/>
    <cellStyle name="SAPBEXexcGood1 5" xfId="346" xr:uid="{00000000-0005-0000-0000-000039010000}"/>
    <cellStyle name="SAPBEXexcGood1 5 2" xfId="347" xr:uid="{00000000-0005-0000-0000-00003A010000}"/>
    <cellStyle name="SAPBEXexcGood1 6" xfId="348" xr:uid="{00000000-0005-0000-0000-00003B010000}"/>
    <cellStyle name="SAPBEXexcGood2" xfId="55" xr:uid="{00000000-0005-0000-0000-00003C010000}"/>
    <cellStyle name="SAPBEXexcGood2 2" xfId="349" xr:uid="{00000000-0005-0000-0000-00003D010000}"/>
    <cellStyle name="SAPBEXexcGood2 2 2" xfId="350" xr:uid="{00000000-0005-0000-0000-00003E010000}"/>
    <cellStyle name="SAPBEXexcGood2 2 2 2" xfId="351" xr:uid="{00000000-0005-0000-0000-00003F010000}"/>
    <cellStyle name="SAPBEXexcGood2 2 3" xfId="352" xr:uid="{00000000-0005-0000-0000-000040010000}"/>
    <cellStyle name="SAPBEXexcGood2 2 3 2" xfId="353" xr:uid="{00000000-0005-0000-0000-000041010000}"/>
    <cellStyle name="SAPBEXexcGood2 2 4" xfId="354" xr:uid="{00000000-0005-0000-0000-000042010000}"/>
    <cellStyle name="SAPBEXexcGood2 2 4 2" xfId="355" xr:uid="{00000000-0005-0000-0000-000043010000}"/>
    <cellStyle name="SAPBEXexcGood2 2 5" xfId="356" xr:uid="{00000000-0005-0000-0000-000044010000}"/>
    <cellStyle name="SAPBEXexcGood2 3" xfId="357" xr:uid="{00000000-0005-0000-0000-000045010000}"/>
    <cellStyle name="SAPBEXexcGood2 3 2" xfId="358" xr:uid="{00000000-0005-0000-0000-000046010000}"/>
    <cellStyle name="SAPBEXexcGood2 4" xfId="359" xr:uid="{00000000-0005-0000-0000-000047010000}"/>
    <cellStyle name="SAPBEXexcGood2 4 2" xfId="360" xr:uid="{00000000-0005-0000-0000-000048010000}"/>
    <cellStyle name="SAPBEXexcGood2 5" xfId="361" xr:uid="{00000000-0005-0000-0000-000049010000}"/>
    <cellStyle name="SAPBEXexcGood2 5 2" xfId="362" xr:uid="{00000000-0005-0000-0000-00004A010000}"/>
    <cellStyle name="SAPBEXexcGood2 6" xfId="363" xr:uid="{00000000-0005-0000-0000-00004B010000}"/>
    <cellStyle name="SAPBEXexcGood3" xfId="56" xr:uid="{00000000-0005-0000-0000-00004C010000}"/>
    <cellStyle name="SAPBEXexcGood3 2" xfId="364" xr:uid="{00000000-0005-0000-0000-00004D010000}"/>
    <cellStyle name="SAPBEXexcGood3 2 2" xfId="365" xr:uid="{00000000-0005-0000-0000-00004E010000}"/>
    <cellStyle name="SAPBEXexcGood3 2 2 2" xfId="366" xr:uid="{00000000-0005-0000-0000-00004F010000}"/>
    <cellStyle name="SAPBEXexcGood3 2 3" xfId="367" xr:uid="{00000000-0005-0000-0000-000050010000}"/>
    <cellStyle name="SAPBEXexcGood3 2 3 2" xfId="368" xr:uid="{00000000-0005-0000-0000-000051010000}"/>
    <cellStyle name="SAPBEXexcGood3 2 4" xfId="369" xr:uid="{00000000-0005-0000-0000-000052010000}"/>
    <cellStyle name="SAPBEXexcGood3 2 4 2" xfId="370" xr:uid="{00000000-0005-0000-0000-000053010000}"/>
    <cellStyle name="SAPBEXexcGood3 2 5" xfId="371" xr:uid="{00000000-0005-0000-0000-000054010000}"/>
    <cellStyle name="SAPBEXexcGood3 3" xfId="372" xr:uid="{00000000-0005-0000-0000-000055010000}"/>
    <cellStyle name="SAPBEXexcGood3 3 2" xfId="373" xr:uid="{00000000-0005-0000-0000-000056010000}"/>
    <cellStyle name="SAPBEXexcGood3 4" xfId="374" xr:uid="{00000000-0005-0000-0000-000057010000}"/>
    <cellStyle name="SAPBEXexcGood3 4 2" xfId="375" xr:uid="{00000000-0005-0000-0000-000058010000}"/>
    <cellStyle name="SAPBEXexcGood3 5" xfId="376" xr:uid="{00000000-0005-0000-0000-000059010000}"/>
    <cellStyle name="SAPBEXexcGood3 5 2" xfId="377" xr:uid="{00000000-0005-0000-0000-00005A010000}"/>
    <cellStyle name="SAPBEXexcGood3 6" xfId="378" xr:uid="{00000000-0005-0000-0000-00005B010000}"/>
    <cellStyle name="SAPBEXfilterDrill" xfId="57" xr:uid="{00000000-0005-0000-0000-00005C010000}"/>
    <cellStyle name="SAPBEXfilterDrill 2" xfId="379" xr:uid="{00000000-0005-0000-0000-00005D010000}"/>
    <cellStyle name="SAPBEXfilterDrill 2 2" xfId="380" xr:uid="{00000000-0005-0000-0000-00005E010000}"/>
    <cellStyle name="SAPBEXfilterDrill 2 2 2" xfId="381" xr:uid="{00000000-0005-0000-0000-00005F010000}"/>
    <cellStyle name="SAPBEXfilterDrill 2 3" xfId="382" xr:uid="{00000000-0005-0000-0000-000060010000}"/>
    <cellStyle name="SAPBEXfilterDrill 2 3 2" xfId="383" xr:uid="{00000000-0005-0000-0000-000061010000}"/>
    <cellStyle name="SAPBEXfilterDrill 2 4" xfId="384" xr:uid="{00000000-0005-0000-0000-000062010000}"/>
    <cellStyle name="SAPBEXfilterDrill 2 4 2" xfId="385" xr:uid="{00000000-0005-0000-0000-000063010000}"/>
    <cellStyle name="SAPBEXfilterDrill 2 5" xfId="386" xr:uid="{00000000-0005-0000-0000-000064010000}"/>
    <cellStyle name="SAPBEXfilterDrill 2 5 2" xfId="387" xr:uid="{00000000-0005-0000-0000-000065010000}"/>
    <cellStyle name="SAPBEXfilterDrill 2 6" xfId="388" xr:uid="{00000000-0005-0000-0000-000066010000}"/>
    <cellStyle name="SAPBEXfilterDrill 3" xfId="389" xr:uid="{00000000-0005-0000-0000-000067010000}"/>
    <cellStyle name="SAPBEXfilterDrill 3 2" xfId="390" xr:uid="{00000000-0005-0000-0000-000068010000}"/>
    <cellStyle name="SAPBEXfilterDrill 4" xfId="391" xr:uid="{00000000-0005-0000-0000-000069010000}"/>
    <cellStyle name="SAPBEXfilterDrill 4 2" xfId="392" xr:uid="{00000000-0005-0000-0000-00006A010000}"/>
    <cellStyle name="SAPBEXfilterDrill 5" xfId="393" xr:uid="{00000000-0005-0000-0000-00006B010000}"/>
    <cellStyle name="SAPBEXfilterDrill 5 2" xfId="394" xr:uid="{00000000-0005-0000-0000-00006C010000}"/>
    <cellStyle name="SAPBEXfilterDrill 6" xfId="395" xr:uid="{00000000-0005-0000-0000-00006D010000}"/>
    <cellStyle name="SAPBEXfilterDrill 6 2" xfId="396" xr:uid="{00000000-0005-0000-0000-00006E010000}"/>
    <cellStyle name="SAPBEXfilterDrill 7" xfId="397" xr:uid="{00000000-0005-0000-0000-00006F010000}"/>
    <cellStyle name="SAPBEXfilterItem" xfId="58" xr:uid="{00000000-0005-0000-0000-000070010000}"/>
    <cellStyle name="SAPBEXfilterItem 2" xfId="398" xr:uid="{00000000-0005-0000-0000-000071010000}"/>
    <cellStyle name="SAPBEXfilterItem 2 2" xfId="399" xr:uid="{00000000-0005-0000-0000-000072010000}"/>
    <cellStyle name="SAPBEXfilterItem 2 2 2" xfId="400" xr:uid="{00000000-0005-0000-0000-000073010000}"/>
    <cellStyle name="SAPBEXfilterItem 2 3" xfId="401" xr:uid="{00000000-0005-0000-0000-000074010000}"/>
    <cellStyle name="SAPBEXfilterItem 2 3 2" xfId="402" xr:uid="{00000000-0005-0000-0000-000075010000}"/>
    <cellStyle name="SAPBEXfilterItem 2 4" xfId="403" xr:uid="{00000000-0005-0000-0000-000076010000}"/>
    <cellStyle name="SAPBEXfilterItem 2 4 2" xfId="404" xr:uid="{00000000-0005-0000-0000-000077010000}"/>
    <cellStyle name="SAPBEXfilterItem 2 5" xfId="405" xr:uid="{00000000-0005-0000-0000-000078010000}"/>
    <cellStyle name="SAPBEXfilterItem 2 5 2" xfId="406" xr:uid="{00000000-0005-0000-0000-000079010000}"/>
    <cellStyle name="SAPBEXfilterItem 2 6" xfId="407" xr:uid="{00000000-0005-0000-0000-00007A010000}"/>
    <cellStyle name="SAPBEXfilterItem 3" xfId="408" xr:uid="{00000000-0005-0000-0000-00007B010000}"/>
    <cellStyle name="SAPBEXfilterItem 3 2" xfId="409" xr:uid="{00000000-0005-0000-0000-00007C010000}"/>
    <cellStyle name="SAPBEXfilterItem 4" xfId="410" xr:uid="{00000000-0005-0000-0000-00007D010000}"/>
    <cellStyle name="SAPBEXfilterItem 4 2" xfId="411" xr:uid="{00000000-0005-0000-0000-00007E010000}"/>
    <cellStyle name="SAPBEXfilterItem 5" xfId="412" xr:uid="{00000000-0005-0000-0000-00007F010000}"/>
    <cellStyle name="SAPBEXfilterItem 5 2" xfId="413" xr:uid="{00000000-0005-0000-0000-000080010000}"/>
    <cellStyle name="SAPBEXfilterItem 6" xfId="414" xr:uid="{00000000-0005-0000-0000-000081010000}"/>
    <cellStyle name="SAPBEXfilterItem 6 2" xfId="415" xr:uid="{00000000-0005-0000-0000-000082010000}"/>
    <cellStyle name="SAPBEXfilterItem 7" xfId="416" xr:uid="{00000000-0005-0000-0000-000083010000}"/>
    <cellStyle name="SAPBEXfilterText" xfId="59" xr:uid="{00000000-0005-0000-0000-000084010000}"/>
    <cellStyle name="SAPBEXfilterText 2" xfId="417" xr:uid="{00000000-0005-0000-0000-000085010000}"/>
    <cellStyle name="SAPBEXfilterText 2 2" xfId="418" xr:uid="{00000000-0005-0000-0000-000086010000}"/>
    <cellStyle name="SAPBEXfilterText 2 2 2" xfId="419" xr:uid="{00000000-0005-0000-0000-000087010000}"/>
    <cellStyle name="SAPBEXfilterText 2 3" xfId="420" xr:uid="{00000000-0005-0000-0000-000088010000}"/>
    <cellStyle name="SAPBEXfilterText 2 3 2" xfId="421" xr:uid="{00000000-0005-0000-0000-000089010000}"/>
    <cellStyle name="SAPBEXfilterText 2 4" xfId="422" xr:uid="{00000000-0005-0000-0000-00008A010000}"/>
    <cellStyle name="SAPBEXfilterText 2 4 2" xfId="423" xr:uid="{00000000-0005-0000-0000-00008B010000}"/>
    <cellStyle name="SAPBEXfilterText 2 5" xfId="424" xr:uid="{00000000-0005-0000-0000-00008C010000}"/>
    <cellStyle name="SAPBEXfilterText 2 5 2" xfId="425" xr:uid="{00000000-0005-0000-0000-00008D010000}"/>
    <cellStyle name="SAPBEXfilterText 2 6" xfId="426" xr:uid="{00000000-0005-0000-0000-00008E010000}"/>
    <cellStyle name="SAPBEXfilterText 3" xfId="427" xr:uid="{00000000-0005-0000-0000-00008F010000}"/>
    <cellStyle name="SAPBEXfilterText 3 2" xfId="428" xr:uid="{00000000-0005-0000-0000-000090010000}"/>
    <cellStyle name="SAPBEXfilterText 4" xfId="429" xr:uid="{00000000-0005-0000-0000-000091010000}"/>
    <cellStyle name="SAPBEXfilterText 4 2" xfId="430" xr:uid="{00000000-0005-0000-0000-000092010000}"/>
    <cellStyle name="SAPBEXfilterText 5" xfId="431" xr:uid="{00000000-0005-0000-0000-000093010000}"/>
    <cellStyle name="SAPBEXfilterText 5 2" xfId="432" xr:uid="{00000000-0005-0000-0000-000094010000}"/>
    <cellStyle name="SAPBEXfilterText 6" xfId="433" xr:uid="{00000000-0005-0000-0000-000095010000}"/>
    <cellStyle name="SAPBEXfilterText 6 2" xfId="434" xr:uid="{00000000-0005-0000-0000-000096010000}"/>
    <cellStyle name="SAPBEXfilterText 7" xfId="435" xr:uid="{00000000-0005-0000-0000-000097010000}"/>
    <cellStyle name="SAPBEXformats" xfId="60" xr:uid="{00000000-0005-0000-0000-000098010000}"/>
    <cellStyle name="SAPBEXformats 2" xfId="436" xr:uid="{00000000-0005-0000-0000-000099010000}"/>
    <cellStyle name="SAPBEXformats 2 2" xfId="437" xr:uid="{00000000-0005-0000-0000-00009A010000}"/>
    <cellStyle name="SAPBEXformats 2 2 2" xfId="438" xr:uid="{00000000-0005-0000-0000-00009B010000}"/>
    <cellStyle name="SAPBEXformats 2 3" xfId="439" xr:uid="{00000000-0005-0000-0000-00009C010000}"/>
    <cellStyle name="SAPBEXformats 2 3 2" xfId="440" xr:uid="{00000000-0005-0000-0000-00009D010000}"/>
    <cellStyle name="SAPBEXformats 2 4" xfId="441" xr:uid="{00000000-0005-0000-0000-00009E010000}"/>
    <cellStyle name="SAPBEXformats 2 4 2" xfId="442" xr:uid="{00000000-0005-0000-0000-00009F010000}"/>
    <cellStyle name="SAPBEXformats 2 5" xfId="443" xr:uid="{00000000-0005-0000-0000-0000A0010000}"/>
    <cellStyle name="SAPBEXformats 3" xfId="444" xr:uid="{00000000-0005-0000-0000-0000A1010000}"/>
    <cellStyle name="SAPBEXformats 3 2" xfId="445" xr:uid="{00000000-0005-0000-0000-0000A2010000}"/>
    <cellStyle name="SAPBEXformats 4" xfId="446" xr:uid="{00000000-0005-0000-0000-0000A3010000}"/>
    <cellStyle name="SAPBEXformats 4 2" xfId="447" xr:uid="{00000000-0005-0000-0000-0000A4010000}"/>
    <cellStyle name="SAPBEXformats 5" xfId="448" xr:uid="{00000000-0005-0000-0000-0000A5010000}"/>
    <cellStyle name="SAPBEXformats 5 2" xfId="449" xr:uid="{00000000-0005-0000-0000-0000A6010000}"/>
    <cellStyle name="SAPBEXformats 6" xfId="450" xr:uid="{00000000-0005-0000-0000-0000A7010000}"/>
    <cellStyle name="SAPBEXheaderItem" xfId="61" xr:uid="{00000000-0005-0000-0000-0000A8010000}"/>
    <cellStyle name="SAPBEXheaderItem 2" xfId="451" xr:uid="{00000000-0005-0000-0000-0000A9010000}"/>
    <cellStyle name="SAPBEXheaderItem 2 2" xfId="452" xr:uid="{00000000-0005-0000-0000-0000AA010000}"/>
    <cellStyle name="SAPBEXheaderItem 2 2 2" xfId="453" xr:uid="{00000000-0005-0000-0000-0000AB010000}"/>
    <cellStyle name="SAPBEXheaderItem 2 3" xfId="454" xr:uid="{00000000-0005-0000-0000-0000AC010000}"/>
    <cellStyle name="SAPBEXheaderItem 2 3 2" xfId="455" xr:uid="{00000000-0005-0000-0000-0000AD010000}"/>
    <cellStyle name="SAPBEXheaderItem 2 4" xfId="456" xr:uid="{00000000-0005-0000-0000-0000AE010000}"/>
    <cellStyle name="SAPBEXheaderItem 2 4 2" xfId="457" xr:uid="{00000000-0005-0000-0000-0000AF010000}"/>
    <cellStyle name="SAPBEXheaderItem 2 5" xfId="458" xr:uid="{00000000-0005-0000-0000-0000B0010000}"/>
    <cellStyle name="SAPBEXheaderItem 2 5 2" xfId="459" xr:uid="{00000000-0005-0000-0000-0000B1010000}"/>
    <cellStyle name="SAPBEXheaderItem 2 6" xfId="460" xr:uid="{00000000-0005-0000-0000-0000B2010000}"/>
    <cellStyle name="SAPBEXheaderItem 3" xfId="461" xr:uid="{00000000-0005-0000-0000-0000B3010000}"/>
    <cellStyle name="SAPBEXheaderItem 3 2" xfId="462" xr:uid="{00000000-0005-0000-0000-0000B4010000}"/>
    <cellStyle name="SAPBEXheaderItem 4" xfId="463" xr:uid="{00000000-0005-0000-0000-0000B5010000}"/>
    <cellStyle name="SAPBEXheaderItem 4 2" xfId="464" xr:uid="{00000000-0005-0000-0000-0000B6010000}"/>
    <cellStyle name="SAPBEXheaderItem 5" xfId="465" xr:uid="{00000000-0005-0000-0000-0000B7010000}"/>
    <cellStyle name="SAPBEXheaderItem 5 2" xfId="466" xr:uid="{00000000-0005-0000-0000-0000B8010000}"/>
    <cellStyle name="SAPBEXheaderItem 6" xfId="467" xr:uid="{00000000-0005-0000-0000-0000B9010000}"/>
    <cellStyle name="SAPBEXheaderItem 6 2" xfId="468" xr:uid="{00000000-0005-0000-0000-0000BA010000}"/>
    <cellStyle name="SAPBEXheaderItem 7" xfId="469" xr:uid="{00000000-0005-0000-0000-0000BB010000}"/>
    <cellStyle name="SAPBEXheaderText" xfId="62" xr:uid="{00000000-0005-0000-0000-0000BC010000}"/>
    <cellStyle name="SAPBEXheaderText 2" xfId="470" xr:uid="{00000000-0005-0000-0000-0000BD010000}"/>
    <cellStyle name="SAPBEXheaderText 2 2" xfId="471" xr:uid="{00000000-0005-0000-0000-0000BE010000}"/>
    <cellStyle name="SAPBEXheaderText 2 2 2" xfId="472" xr:uid="{00000000-0005-0000-0000-0000BF010000}"/>
    <cellStyle name="SAPBEXheaderText 2 3" xfId="473" xr:uid="{00000000-0005-0000-0000-0000C0010000}"/>
    <cellStyle name="SAPBEXheaderText 2 3 2" xfId="474" xr:uid="{00000000-0005-0000-0000-0000C1010000}"/>
    <cellStyle name="SAPBEXheaderText 2 4" xfId="475" xr:uid="{00000000-0005-0000-0000-0000C2010000}"/>
    <cellStyle name="SAPBEXheaderText 2 4 2" xfId="476" xr:uid="{00000000-0005-0000-0000-0000C3010000}"/>
    <cellStyle name="SAPBEXheaderText 2 5" xfId="477" xr:uid="{00000000-0005-0000-0000-0000C4010000}"/>
    <cellStyle name="SAPBEXheaderText 2 5 2" xfId="478" xr:uid="{00000000-0005-0000-0000-0000C5010000}"/>
    <cellStyle name="SAPBEXheaderText 2 6" xfId="479" xr:uid="{00000000-0005-0000-0000-0000C6010000}"/>
    <cellStyle name="SAPBEXheaderText 3" xfId="480" xr:uid="{00000000-0005-0000-0000-0000C7010000}"/>
    <cellStyle name="SAPBEXheaderText 3 2" xfId="481" xr:uid="{00000000-0005-0000-0000-0000C8010000}"/>
    <cellStyle name="SAPBEXheaderText 4" xfId="482" xr:uid="{00000000-0005-0000-0000-0000C9010000}"/>
    <cellStyle name="SAPBEXheaderText 4 2" xfId="483" xr:uid="{00000000-0005-0000-0000-0000CA010000}"/>
    <cellStyle name="SAPBEXheaderText 5" xfId="484" xr:uid="{00000000-0005-0000-0000-0000CB010000}"/>
    <cellStyle name="SAPBEXheaderText 5 2" xfId="485" xr:uid="{00000000-0005-0000-0000-0000CC010000}"/>
    <cellStyle name="SAPBEXheaderText 6" xfId="486" xr:uid="{00000000-0005-0000-0000-0000CD010000}"/>
    <cellStyle name="SAPBEXheaderText 6 2" xfId="487" xr:uid="{00000000-0005-0000-0000-0000CE010000}"/>
    <cellStyle name="SAPBEXheaderText 7" xfId="488" xr:uid="{00000000-0005-0000-0000-0000CF010000}"/>
    <cellStyle name="SAPBEXHLevel0" xfId="63" xr:uid="{00000000-0005-0000-0000-0000D0010000}"/>
    <cellStyle name="SAPBEXHLevel0 2" xfId="489" xr:uid="{00000000-0005-0000-0000-0000D1010000}"/>
    <cellStyle name="SAPBEXHLevel0 2 2" xfId="490" xr:uid="{00000000-0005-0000-0000-0000D2010000}"/>
    <cellStyle name="SAPBEXHLevel0 2 2 2" xfId="491" xr:uid="{00000000-0005-0000-0000-0000D3010000}"/>
    <cellStyle name="SAPBEXHLevel0 2 3" xfId="492" xr:uid="{00000000-0005-0000-0000-0000D4010000}"/>
    <cellStyle name="SAPBEXHLevel0 2 3 2" xfId="493" xr:uid="{00000000-0005-0000-0000-0000D5010000}"/>
    <cellStyle name="SAPBEXHLevel0 2 4" xfId="494" xr:uid="{00000000-0005-0000-0000-0000D6010000}"/>
    <cellStyle name="SAPBEXHLevel0 2 4 2" xfId="495" xr:uid="{00000000-0005-0000-0000-0000D7010000}"/>
    <cellStyle name="SAPBEXHLevel0 2 5" xfId="496" xr:uid="{00000000-0005-0000-0000-0000D8010000}"/>
    <cellStyle name="SAPBEXHLevel0 3" xfId="497" xr:uid="{00000000-0005-0000-0000-0000D9010000}"/>
    <cellStyle name="SAPBEXHLevel0 3 2" xfId="498" xr:uid="{00000000-0005-0000-0000-0000DA010000}"/>
    <cellStyle name="SAPBEXHLevel0 4" xfId="499" xr:uid="{00000000-0005-0000-0000-0000DB010000}"/>
    <cellStyle name="SAPBEXHLevel0 4 2" xfId="500" xr:uid="{00000000-0005-0000-0000-0000DC010000}"/>
    <cellStyle name="SAPBEXHLevel0 5" xfId="501" xr:uid="{00000000-0005-0000-0000-0000DD010000}"/>
    <cellStyle name="SAPBEXHLevel0 5 2" xfId="502" xr:uid="{00000000-0005-0000-0000-0000DE010000}"/>
    <cellStyle name="SAPBEXHLevel0 6" xfId="503" xr:uid="{00000000-0005-0000-0000-0000DF010000}"/>
    <cellStyle name="SAPBEXHLevel0X" xfId="64" xr:uid="{00000000-0005-0000-0000-0000E0010000}"/>
    <cellStyle name="SAPBEXHLevel0X 2" xfId="504" xr:uid="{00000000-0005-0000-0000-0000E1010000}"/>
    <cellStyle name="SAPBEXHLevel0X 2 2" xfId="505" xr:uid="{00000000-0005-0000-0000-0000E2010000}"/>
    <cellStyle name="SAPBEXHLevel0X 2 2 2" xfId="506" xr:uid="{00000000-0005-0000-0000-0000E3010000}"/>
    <cellStyle name="SAPBEXHLevel0X 2 3" xfId="507" xr:uid="{00000000-0005-0000-0000-0000E4010000}"/>
    <cellStyle name="SAPBEXHLevel0X 2 3 2" xfId="508" xr:uid="{00000000-0005-0000-0000-0000E5010000}"/>
    <cellStyle name="SAPBEXHLevel0X 2 4" xfId="509" xr:uid="{00000000-0005-0000-0000-0000E6010000}"/>
    <cellStyle name="SAPBEXHLevel0X 2 4 2" xfId="510" xr:uid="{00000000-0005-0000-0000-0000E7010000}"/>
    <cellStyle name="SAPBEXHLevel0X 2 5" xfId="511" xr:uid="{00000000-0005-0000-0000-0000E8010000}"/>
    <cellStyle name="SAPBEXHLevel0X 2 5 2" xfId="512" xr:uid="{00000000-0005-0000-0000-0000E9010000}"/>
    <cellStyle name="SAPBEXHLevel0X 2 6" xfId="513" xr:uid="{00000000-0005-0000-0000-0000EA010000}"/>
    <cellStyle name="SAPBEXHLevel0X 3" xfId="514" xr:uid="{00000000-0005-0000-0000-0000EB010000}"/>
    <cellStyle name="SAPBEXHLevel0X 3 2" xfId="515" xr:uid="{00000000-0005-0000-0000-0000EC010000}"/>
    <cellStyle name="SAPBEXHLevel0X 4" xfId="516" xr:uid="{00000000-0005-0000-0000-0000ED010000}"/>
    <cellStyle name="SAPBEXHLevel0X 4 2" xfId="517" xr:uid="{00000000-0005-0000-0000-0000EE010000}"/>
    <cellStyle name="SAPBEXHLevel0X 5" xfId="518" xr:uid="{00000000-0005-0000-0000-0000EF010000}"/>
    <cellStyle name="SAPBEXHLevel0X 5 2" xfId="519" xr:uid="{00000000-0005-0000-0000-0000F0010000}"/>
    <cellStyle name="SAPBEXHLevel0X 6" xfId="520" xr:uid="{00000000-0005-0000-0000-0000F1010000}"/>
    <cellStyle name="SAPBEXHLevel0X 6 2" xfId="521" xr:uid="{00000000-0005-0000-0000-0000F2010000}"/>
    <cellStyle name="SAPBEXHLevel0X 7" xfId="522" xr:uid="{00000000-0005-0000-0000-0000F3010000}"/>
    <cellStyle name="SAPBEXHLevel1" xfId="65" xr:uid="{00000000-0005-0000-0000-0000F4010000}"/>
    <cellStyle name="SAPBEXHLevel1 2" xfId="523" xr:uid="{00000000-0005-0000-0000-0000F5010000}"/>
    <cellStyle name="SAPBEXHLevel1 2 2" xfId="524" xr:uid="{00000000-0005-0000-0000-0000F6010000}"/>
    <cellStyle name="SAPBEXHLevel1 2 2 2" xfId="525" xr:uid="{00000000-0005-0000-0000-0000F7010000}"/>
    <cellStyle name="SAPBEXHLevel1 2 3" xfId="526" xr:uid="{00000000-0005-0000-0000-0000F8010000}"/>
    <cellStyle name="SAPBEXHLevel1 2 3 2" xfId="527" xr:uid="{00000000-0005-0000-0000-0000F9010000}"/>
    <cellStyle name="SAPBEXHLevel1 2 4" xfId="528" xr:uid="{00000000-0005-0000-0000-0000FA010000}"/>
    <cellStyle name="SAPBEXHLevel1 2 4 2" xfId="529" xr:uid="{00000000-0005-0000-0000-0000FB010000}"/>
    <cellStyle name="SAPBEXHLevel1 2 5" xfId="530" xr:uid="{00000000-0005-0000-0000-0000FC010000}"/>
    <cellStyle name="SAPBEXHLevel1 3" xfId="531" xr:uid="{00000000-0005-0000-0000-0000FD010000}"/>
    <cellStyle name="SAPBEXHLevel1 3 2" xfId="532" xr:uid="{00000000-0005-0000-0000-0000FE010000}"/>
    <cellStyle name="SAPBEXHLevel1 4" xfId="533" xr:uid="{00000000-0005-0000-0000-0000FF010000}"/>
    <cellStyle name="SAPBEXHLevel1 4 2" xfId="534" xr:uid="{00000000-0005-0000-0000-000000020000}"/>
    <cellStyle name="SAPBEXHLevel1 5" xfId="535" xr:uid="{00000000-0005-0000-0000-000001020000}"/>
    <cellStyle name="SAPBEXHLevel1 5 2" xfId="536" xr:uid="{00000000-0005-0000-0000-000002020000}"/>
    <cellStyle name="SAPBEXHLevel1 6" xfId="537" xr:uid="{00000000-0005-0000-0000-000003020000}"/>
    <cellStyle name="SAPBEXHLevel1X" xfId="66" xr:uid="{00000000-0005-0000-0000-000004020000}"/>
    <cellStyle name="SAPBEXHLevel1X 2" xfId="538" xr:uid="{00000000-0005-0000-0000-000005020000}"/>
    <cellStyle name="SAPBEXHLevel1X 2 2" xfId="539" xr:uid="{00000000-0005-0000-0000-000006020000}"/>
    <cellStyle name="SAPBEXHLevel1X 2 2 2" xfId="540" xr:uid="{00000000-0005-0000-0000-000007020000}"/>
    <cellStyle name="SAPBEXHLevel1X 2 3" xfId="541" xr:uid="{00000000-0005-0000-0000-000008020000}"/>
    <cellStyle name="SAPBEXHLevel1X 2 3 2" xfId="542" xr:uid="{00000000-0005-0000-0000-000009020000}"/>
    <cellStyle name="SAPBEXHLevel1X 2 4" xfId="543" xr:uid="{00000000-0005-0000-0000-00000A020000}"/>
    <cellStyle name="SAPBEXHLevel1X 2 4 2" xfId="544" xr:uid="{00000000-0005-0000-0000-00000B020000}"/>
    <cellStyle name="SAPBEXHLevel1X 2 5" xfId="545" xr:uid="{00000000-0005-0000-0000-00000C020000}"/>
    <cellStyle name="SAPBEXHLevel1X 2 5 2" xfId="546" xr:uid="{00000000-0005-0000-0000-00000D020000}"/>
    <cellStyle name="SAPBEXHLevel1X 2 6" xfId="547" xr:uid="{00000000-0005-0000-0000-00000E020000}"/>
    <cellStyle name="SAPBEXHLevel1X 3" xfId="548" xr:uid="{00000000-0005-0000-0000-00000F020000}"/>
    <cellStyle name="SAPBEXHLevel1X 3 2" xfId="549" xr:uid="{00000000-0005-0000-0000-000010020000}"/>
    <cellStyle name="SAPBEXHLevel1X 4" xfId="550" xr:uid="{00000000-0005-0000-0000-000011020000}"/>
    <cellStyle name="SAPBEXHLevel1X 4 2" xfId="551" xr:uid="{00000000-0005-0000-0000-000012020000}"/>
    <cellStyle name="SAPBEXHLevel1X 5" xfId="552" xr:uid="{00000000-0005-0000-0000-000013020000}"/>
    <cellStyle name="SAPBEXHLevel1X 5 2" xfId="553" xr:uid="{00000000-0005-0000-0000-000014020000}"/>
    <cellStyle name="SAPBEXHLevel1X 6" xfId="554" xr:uid="{00000000-0005-0000-0000-000015020000}"/>
    <cellStyle name="SAPBEXHLevel1X 6 2" xfId="555" xr:uid="{00000000-0005-0000-0000-000016020000}"/>
    <cellStyle name="SAPBEXHLevel1X 7" xfId="556" xr:uid="{00000000-0005-0000-0000-000017020000}"/>
    <cellStyle name="SAPBEXHLevel2" xfId="67" xr:uid="{00000000-0005-0000-0000-000018020000}"/>
    <cellStyle name="SAPBEXHLevel2 2" xfId="557" xr:uid="{00000000-0005-0000-0000-000019020000}"/>
    <cellStyle name="SAPBEXHLevel2 2 2" xfId="558" xr:uid="{00000000-0005-0000-0000-00001A020000}"/>
    <cellStyle name="SAPBEXHLevel2 2 2 2" xfId="559" xr:uid="{00000000-0005-0000-0000-00001B020000}"/>
    <cellStyle name="SAPBEXHLevel2 2 3" xfId="560" xr:uid="{00000000-0005-0000-0000-00001C020000}"/>
    <cellStyle name="SAPBEXHLevel2 2 3 2" xfId="561" xr:uid="{00000000-0005-0000-0000-00001D020000}"/>
    <cellStyle name="SAPBEXHLevel2 2 4" xfId="562" xr:uid="{00000000-0005-0000-0000-00001E020000}"/>
    <cellStyle name="SAPBEXHLevel2 2 4 2" xfId="563" xr:uid="{00000000-0005-0000-0000-00001F020000}"/>
    <cellStyle name="SAPBEXHLevel2 2 5" xfId="564" xr:uid="{00000000-0005-0000-0000-000020020000}"/>
    <cellStyle name="SAPBEXHLevel2 3" xfId="565" xr:uid="{00000000-0005-0000-0000-000021020000}"/>
    <cellStyle name="SAPBEXHLevel2 3 2" xfId="566" xr:uid="{00000000-0005-0000-0000-000022020000}"/>
    <cellStyle name="SAPBEXHLevel2 4" xfId="567" xr:uid="{00000000-0005-0000-0000-000023020000}"/>
    <cellStyle name="SAPBEXHLevel2 4 2" xfId="568" xr:uid="{00000000-0005-0000-0000-000024020000}"/>
    <cellStyle name="SAPBEXHLevel2 5" xfId="569" xr:uid="{00000000-0005-0000-0000-000025020000}"/>
    <cellStyle name="SAPBEXHLevel2 5 2" xfId="570" xr:uid="{00000000-0005-0000-0000-000026020000}"/>
    <cellStyle name="SAPBEXHLevel2 6" xfId="571" xr:uid="{00000000-0005-0000-0000-000027020000}"/>
    <cellStyle name="SAPBEXHLevel2X" xfId="68" xr:uid="{00000000-0005-0000-0000-000028020000}"/>
    <cellStyle name="SAPBEXHLevel2X 2" xfId="572" xr:uid="{00000000-0005-0000-0000-000029020000}"/>
    <cellStyle name="SAPBEXHLevel2X 2 2" xfId="573" xr:uid="{00000000-0005-0000-0000-00002A020000}"/>
    <cellStyle name="SAPBEXHLevel2X 2 2 2" xfId="574" xr:uid="{00000000-0005-0000-0000-00002B020000}"/>
    <cellStyle name="SAPBEXHLevel2X 2 3" xfId="575" xr:uid="{00000000-0005-0000-0000-00002C020000}"/>
    <cellStyle name="SAPBEXHLevel2X 2 3 2" xfId="576" xr:uid="{00000000-0005-0000-0000-00002D020000}"/>
    <cellStyle name="SAPBEXHLevel2X 2 4" xfId="577" xr:uid="{00000000-0005-0000-0000-00002E020000}"/>
    <cellStyle name="SAPBEXHLevel2X 2 4 2" xfId="578" xr:uid="{00000000-0005-0000-0000-00002F020000}"/>
    <cellStyle name="SAPBEXHLevel2X 2 5" xfId="579" xr:uid="{00000000-0005-0000-0000-000030020000}"/>
    <cellStyle name="SAPBEXHLevel2X 2 5 2" xfId="580" xr:uid="{00000000-0005-0000-0000-000031020000}"/>
    <cellStyle name="SAPBEXHLevel2X 2 6" xfId="581" xr:uid="{00000000-0005-0000-0000-000032020000}"/>
    <cellStyle name="SAPBEXHLevel2X 3" xfId="582" xr:uid="{00000000-0005-0000-0000-000033020000}"/>
    <cellStyle name="SAPBEXHLevel2X 3 2" xfId="583" xr:uid="{00000000-0005-0000-0000-000034020000}"/>
    <cellStyle name="SAPBEXHLevel2X 4" xfId="584" xr:uid="{00000000-0005-0000-0000-000035020000}"/>
    <cellStyle name="SAPBEXHLevel2X 4 2" xfId="585" xr:uid="{00000000-0005-0000-0000-000036020000}"/>
    <cellStyle name="SAPBEXHLevel2X 5" xfId="586" xr:uid="{00000000-0005-0000-0000-000037020000}"/>
    <cellStyle name="SAPBEXHLevel2X 5 2" xfId="587" xr:uid="{00000000-0005-0000-0000-000038020000}"/>
    <cellStyle name="SAPBEXHLevel2X 6" xfId="588" xr:uid="{00000000-0005-0000-0000-000039020000}"/>
    <cellStyle name="SAPBEXHLevel2X 6 2" xfId="589" xr:uid="{00000000-0005-0000-0000-00003A020000}"/>
    <cellStyle name="SAPBEXHLevel2X 7" xfId="590" xr:uid="{00000000-0005-0000-0000-00003B020000}"/>
    <cellStyle name="SAPBEXHLevel3" xfId="69" xr:uid="{00000000-0005-0000-0000-00003C020000}"/>
    <cellStyle name="SAPBEXHLevel3 2" xfId="591" xr:uid="{00000000-0005-0000-0000-00003D020000}"/>
    <cellStyle name="SAPBEXHLevel3 2 2" xfId="592" xr:uid="{00000000-0005-0000-0000-00003E020000}"/>
    <cellStyle name="SAPBEXHLevel3 2 2 2" xfId="593" xr:uid="{00000000-0005-0000-0000-00003F020000}"/>
    <cellStyle name="SAPBEXHLevel3 2 3" xfId="594" xr:uid="{00000000-0005-0000-0000-000040020000}"/>
    <cellStyle name="SAPBEXHLevel3 2 3 2" xfId="595" xr:uid="{00000000-0005-0000-0000-000041020000}"/>
    <cellStyle name="SAPBEXHLevel3 2 4" xfId="596" xr:uid="{00000000-0005-0000-0000-000042020000}"/>
    <cellStyle name="SAPBEXHLevel3 2 4 2" xfId="597" xr:uid="{00000000-0005-0000-0000-000043020000}"/>
    <cellStyle name="SAPBEXHLevel3 2 5" xfId="598" xr:uid="{00000000-0005-0000-0000-000044020000}"/>
    <cellStyle name="SAPBEXHLevel3 3" xfId="599" xr:uid="{00000000-0005-0000-0000-000045020000}"/>
    <cellStyle name="SAPBEXHLevel3 3 2" xfId="600" xr:uid="{00000000-0005-0000-0000-000046020000}"/>
    <cellStyle name="SAPBEXHLevel3 4" xfId="601" xr:uid="{00000000-0005-0000-0000-000047020000}"/>
    <cellStyle name="SAPBEXHLevel3 4 2" xfId="602" xr:uid="{00000000-0005-0000-0000-000048020000}"/>
    <cellStyle name="SAPBEXHLevel3 5" xfId="603" xr:uid="{00000000-0005-0000-0000-000049020000}"/>
    <cellStyle name="SAPBEXHLevel3 5 2" xfId="604" xr:uid="{00000000-0005-0000-0000-00004A020000}"/>
    <cellStyle name="SAPBEXHLevel3 6" xfId="605" xr:uid="{00000000-0005-0000-0000-00004B020000}"/>
    <cellStyle name="SAPBEXHLevel3X" xfId="70" xr:uid="{00000000-0005-0000-0000-00004C020000}"/>
    <cellStyle name="SAPBEXHLevel3X 2" xfId="606" xr:uid="{00000000-0005-0000-0000-00004D020000}"/>
    <cellStyle name="SAPBEXHLevel3X 2 2" xfId="607" xr:uid="{00000000-0005-0000-0000-00004E020000}"/>
    <cellStyle name="SAPBEXHLevel3X 2 2 2" xfId="608" xr:uid="{00000000-0005-0000-0000-00004F020000}"/>
    <cellStyle name="SAPBEXHLevel3X 2 3" xfId="609" xr:uid="{00000000-0005-0000-0000-000050020000}"/>
    <cellStyle name="SAPBEXHLevel3X 2 3 2" xfId="610" xr:uid="{00000000-0005-0000-0000-000051020000}"/>
    <cellStyle name="SAPBEXHLevel3X 2 4" xfId="611" xr:uid="{00000000-0005-0000-0000-000052020000}"/>
    <cellStyle name="SAPBEXHLevel3X 2 4 2" xfId="612" xr:uid="{00000000-0005-0000-0000-000053020000}"/>
    <cellStyle name="SAPBEXHLevel3X 2 5" xfId="613" xr:uid="{00000000-0005-0000-0000-000054020000}"/>
    <cellStyle name="SAPBEXHLevel3X 2 5 2" xfId="614" xr:uid="{00000000-0005-0000-0000-000055020000}"/>
    <cellStyle name="SAPBEXHLevel3X 2 6" xfId="615" xr:uid="{00000000-0005-0000-0000-000056020000}"/>
    <cellStyle name="SAPBEXHLevel3X 3" xfId="616" xr:uid="{00000000-0005-0000-0000-000057020000}"/>
    <cellStyle name="SAPBEXHLevel3X 3 2" xfId="617" xr:uid="{00000000-0005-0000-0000-000058020000}"/>
    <cellStyle name="SAPBEXHLevel3X 4" xfId="618" xr:uid="{00000000-0005-0000-0000-000059020000}"/>
    <cellStyle name="SAPBEXHLevel3X 4 2" xfId="619" xr:uid="{00000000-0005-0000-0000-00005A020000}"/>
    <cellStyle name="SAPBEXHLevel3X 5" xfId="620" xr:uid="{00000000-0005-0000-0000-00005B020000}"/>
    <cellStyle name="SAPBEXHLevel3X 5 2" xfId="621" xr:uid="{00000000-0005-0000-0000-00005C020000}"/>
    <cellStyle name="SAPBEXHLevel3X 6" xfId="622" xr:uid="{00000000-0005-0000-0000-00005D020000}"/>
    <cellStyle name="SAPBEXHLevel3X 6 2" xfId="623" xr:uid="{00000000-0005-0000-0000-00005E020000}"/>
    <cellStyle name="SAPBEXHLevel3X 7" xfId="624" xr:uid="{00000000-0005-0000-0000-00005F020000}"/>
    <cellStyle name="SAPBEXinputData" xfId="71" xr:uid="{00000000-0005-0000-0000-000060020000}"/>
    <cellStyle name="SAPBEXinputData 10" xfId="625" xr:uid="{00000000-0005-0000-0000-000061020000}"/>
    <cellStyle name="SAPBEXinputData 10 2" xfId="626" xr:uid="{00000000-0005-0000-0000-000062020000}"/>
    <cellStyle name="SAPBEXinputData 11" xfId="627" xr:uid="{00000000-0005-0000-0000-000063020000}"/>
    <cellStyle name="SAPBEXinputData 11 2" xfId="628" xr:uid="{00000000-0005-0000-0000-000064020000}"/>
    <cellStyle name="SAPBEXinputData 12" xfId="629" xr:uid="{00000000-0005-0000-0000-000065020000}"/>
    <cellStyle name="SAPBEXinputData 12 2" xfId="630" xr:uid="{00000000-0005-0000-0000-000066020000}"/>
    <cellStyle name="SAPBEXinputData 13" xfId="631" xr:uid="{00000000-0005-0000-0000-000067020000}"/>
    <cellStyle name="SAPBEXinputData 13 2" xfId="632" xr:uid="{00000000-0005-0000-0000-000068020000}"/>
    <cellStyle name="SAPBEXinputData 14" xfId="633" xr:uid="{00000000-0005-0000-0000-000069020000}"/>
    <cellStyle name="SAPBEXinputData 14 2" xfId="634" xr:uid="{00000000-0005-0000-0000-00006A020000}"/>
    <cellStyle name="SAPBEXinputData 15" xfId="635" xr:uid="{00000000-0005-0000-0000-00006B020000}"/>
    <cellStyle name="SAPBEXinputData 15 2" xfId="636" xr:uid="{00000000-0005-0000-0000-00006C020000}"/>
    <cellStyle name="SAPBEXinputData 16" xfId="637" xr:uid="{00000000-0005-0000-0000-00006D020000}"/>
    <cellStyle name="SAPBEXinputData 16 2" xfId="638" xr:uid="{00000000-0005-0000-0000-00006E020000}"/>
    <cellStyle name="SAPBEXinputData 17" xfId="639" xr:uid="{00000000-0005-0000-0000-00006F020000}"/>
    <cellStyle name="SAPBEXinputData 17 2" xfId="640" xr:uid="{00000000-0005-0000-0000-000070020000}"/>
    <cellStyle name="SAPBEXinputData 18" xfId="641" xr:uid="{00000000-0005-0000-0000-000071020000}"/>
    <cellStyle name="SAPBEXinputData 18 2" xfId="642" xr:uid="{00000000-0005-0000-0000-000072020000}"/>
    <cellStyle name="SAPBEXinputData 19" xfId="643" xr:uid="{00000000-0005-0000-0000-000073020000}"/>
    <cellStyle name="SAPBEXinputData 19 2" xfId="644" xr:uid="{00000000-0005-0000-0000-000074020000}"/>
    <cellStyle name="SAPBEXinputData 2" xfId="645" xr:uid="{00000000-0005-0000-0000-000075020000}"/>
    <cellStyle name="SAPBEXinputData 2 10" xfId="646" xr:uid="{00000000-0005-0000-0000-000076020000}"/>
    <cellStyle name="SAPBEXinputData 2 10 2" xfId="647" xr:uid="{00000000-0005-0000-0000-000077020000}"/>
    <cellStyle name="SAPBEXinputData 2 11" xfId="648" xr:uid="{00000000-0005-0000-0000-000078020000}"/>
    <cellStyle name="SAPBEXinputData 2 11 2" xfId="649" xr:uid="{00000000-0005-0000-0000-000079020000}"/>
    <cellStyle name="SAPBEXinputData 2 12" xfId="650" xr:uid="{00000000-0005-0000-0000-00007A020000}"/>
    <cellStyle name="SAPBEXinputData 2 12 2" xfId="651" xr:uid="{00000000-0005-0000-0000-00007B020000}"/>
    <cellStyle name="SAPBEXinputData 2 13" xfId="652" xr:uid="{00000000-0005-0000-0000-00007C020000}"/>
    <cellStyle name="SAPBEXinputData 2 13 2" xfId="653" xr:uid="{00000000-0005-0000-0000-00007D020000}"/>
    <cellStyle name="SAPBEXinputData 2 14" xfId="654" xr:uid="{00000000-0005-0000-0000-00007E020000}"/>
    <cellStyle name="SAPBEXinputData 2 14 2" xfId="655" xr:uid="{00000000-0005-0000-0000-00007F020000}"/>
    <cellStyle name="SAPBEXinputData 2 15" xfId="656" xr:uid="{00000000-0005-0000-0000-000080020000}"/>
    <cellStyle name="SAPBEXinputData 2 15 2" xfId="657" xr:uid="{00000000-0005-0000-0000-000081020000}"/>
    <cellStyle name="SAPBEXinputData 2 16" xfId="658" xr:uid="{00000000-0005-0000-0000-000082020000}"/>
    <cellStyle name="SAPBEXinputData 2 16 2" xfId="659" xr:uid="{00000000-0005-0000-0000-000083020000}"/>
    <cellStyle name="SAPBEXinputData 2 17" xfId="660" xr:uid="{00000000-0005-0000-0000-000084020000}"/>
    <cellStyle name="SAPBEXinputData 2 17 2" xfId="661" xr:uid="{00000000-0005-0000-0000-000085020000}"/>
    <cellStyle name="SAPBEXinputData 2 18" xfId="662" xr:uid="{00000000-0005-0000-0000-000086020000}"/>
    <cellStyle name="SAPBEXinputData 2 18 2" xfId="663" xr:uid="{00000000-0005-0000-0000-000087020000}"/>
    <cellStyle name="SAPBEXinputData 2 2" xfId="664" xr:uid="{00000000-0005-0000-0000-000088020000}"/>
    <cellStyle name="SAPBEXinputData 2 2 2" xfId="665" xr:uid="{00000000-0005-0000-0000-000089020000}"/>
    <cellStyle name="SAPBEXinputData 2 3" xfId="666" xr:uid="{00000000-0005-0000-0000-00008A020000}"/>
    <cellStyle name="SAPBEXinputData 2 3 2" xfId="667" xr:uid="{00000000-0005-0000-0000-00008B020000}"/>
    <cellStyle name="SAPBEXinputData 2 4" xfId="668" xr:uid="{00000000-0005-0000-0000-00008C020000}"/>
    <cellStyle name="SAPBEXinputData 2 4 2" xfId="669" xr:uid="{00000000-0005-0000-0000-00008D020000}"/>
    <cellStyle name="SAPBEXinputData 2 5" xfId="670" xr:uid="{00000000-0005-0000-0000-00008E020000}"/>
    <cellStyle name="SAPBEXinputData 2 5 2" xfId="671" xr:uid="{00000000-0005-0000-0000-00008F020000}"/>
    <cellStyle name="SAPBEXinputData 2 6" xfId="672" xr:uid="{00000000-0005-0000-0000-000090020000}"/>
    <cellStyle name="SAPBEXinputData 2 6 2" xfId="673" xr:uid="{00000000-0005-0000-0000-000091020000}"/>
    <cellStyle name="SAPBEXinputData 2 7" xfId="674" xr:uid="{00000000-0005-0000-0000-000092020000}"/>
    <cellStyle name="SAPBEXinputData 2 7 2" xfId="675" xr:uid="{00000000-0005-0000-0000-000093020000}"/>
    <cellStyle name="SAPBEXinputData 2 8" xfId="676" xr:uid="{00000000-0005-0000-0000-000094020000}"/>
    <cellStyle name="SAPBEXinputData 2 8 2" xfId="677" xr:uid="{00000000-0005-0000-0000-000095020000}"/>
    <cellStyle name="SAPBEXinputData 2 9" xfId="678" xr:uid="{00000000-0005-0000-0000-000096020000}"/>
    <cellStyle name="SAPBEXinputData 2 9 2" xfId="679" xr:uid="{00000000-0005-0000-0000-000097020000}"/>
    <cellStyle name="SAPBEXinputData 3" xfId="680" xr:uid="{00000000-0005-0000-0000-000098020000}"/>
    <cellStyle name="SAPBEXinputData 3 10" xfId="681" xr:uid="{00000000-0005-0000-0000-000099020000}"/>
    <cellStyle name="SAPBEXinputData 3 10 2" xfId="682" xr:uid="{00000000-0005-0000-0000-00009A020000}"/>
    <cellStyle name="SAPBEXinputData 3 11" xfId="683" xr:uid="{00000000-0005-0000-0000-00009B020000}"/>
    <cellStyle name="SAPBEXinputData 3 11 2" xfId="684" xr:uid="{00000000-0005-0000-0000-00009C020000}"/>
    <cellStyle name="SAPBEXinputData 3 12" xfId="685" xr:uid="{00000000-0005-0000-0000-00009D020000}"/>
    <cellStyle name="SAPBEXinputData 3 12 2" xfId="686" xr:uid="{00000000-0005-0000-0000-00009E020000}"/>
    <cellStyle name="SAPBEXinputData 3 13" xfId="687" xr:uid="{00000000-0005-0000-0000-00009F020000}"/>
    <cellStyle name="SAPBEXinputData 3 13 2" xfId="688" xr:uid="{00000000-0005-0000-0000-0000A0020000}"/>
    <cellStyle name="SAPBEXinputData 3 14" xfId="689" xr:uid="{00000000-0005-0000-0000-0000A1020000}"/>
    <cellStyle name="SAPBEXinputData 3 14 2" xfId="690" xr:uid="{00000000-0005-0000-0000-0000A2020000}"/>
    <cellStyle name="SAPBEXinputData 3 15" xfId="691" xr:uid="{00000000-0005-0000-0000-0000A3020000}"/>
    <cellStyle name="SAPBEXinputData 3 15 2" xfId="692" xr:uid="{00000000-0005-0000-0000-0000A4020000}"/>
    <cellStyle name="SAPBEXinputData 3 16" xfId="693" xr:uid="{00000000-0005-0000-0000-0000A5020000}"/>
    <cellStyle name="SAPBEXinputData 3 16 2" xfId="694" xr:uid="{00000000-0005-0000-0000-0000A6020000}"/>
    <cellStyle name="SAPBEXinputData 3 17" xfId="695" xr:uid="{00000000-0005-0000-0000-0000A7020000}"/>
    <cellStyle name="SAPBEXinputData 3 17 2" xfId="696" xr:uid="{00000000-0005-0000-0000-0000A8020000}"/>
    <cellStyle name="SAPBEXinputData 3 18" xfId="697" xr:uid="{00000000-0005-0000-0000-0000A9020000}"/>
    <cellStyle name="SAPBEXinputData 3 2" xfId="698" xr:uid="{00000000-0005-0000-0000-0000AA020000}"/>
    <cellStyle name="SAPBEXinputData 3 2 2" xfId="699" xr:uid="{00000000-0005-0000-0000-0000AB020000}"/>
    <cellStyle name="SAPBEXinputData 3 3" xfId="700" xr:uid="{00000000-0005-0000-0000-0000AC020000}"/>
    <cellStyle name="SAPBEXinputData 3 3 2" xfId="701" xr:uid="{00000000-0005-0000-0000-0000AD020000}"/>
    <cellStyle name="SAPBEXinputData 3 4" xfId="702" xr:uid="{00000000-0005-0000-0000-0000AE020000}"/>
    <cellStyle name="SAPBEXinputData 3 4 2" xfId="703" xr:uid="{00000000-0005-0000-0000-0000AF020000}"/>
    <cellStyle name="SAPBEXinputData 3 5" xfId="704" xr:uid="{00000000-0005-0000-0000-0000B0020000}"/>
    <cellStyle name="SAPBEXinputData 3 5 2" xfId="705" xr:uid="{00000000-0005-0000-0000-0000B1020000}"/>
    <cellStyle name="SAPBEXinputData 3 6" xfId="706" xr:uid="{00000000-0005-0000-0000-0000B2020000}"/>
    <cellStyle name="SAPBEXinputData 3 6 2" xfId="707" xr:uid="{00000000-0005-0000-0000-0000B3020000}"/>
    <cellStyle name="SAPBEXinputData 3 7" xfId="708" xr:uid="{00000000-0005-0000-0000-0000B4020000}"/>
    <cellStyle name="SAPBEXinputData 3 7 2" xfId="709" xr:uid="{00000000-0005-0000-0000-0000B5020000}"/>
    <cellStyle name="SAPBEXinputData 3 8" xfId="710" xr:uid="{00000000-0005-0000-0000-0000B6020000}"/>
    <cellStyle name="SAPBEXinputData 3 8 2" xfId="711" xr:uid="{00000000-0005-0000-0000-0000B7020000}"/>
    <cellStyle name="SAPBEXinputData 3 9" xfId="712" xr:uid="{00000000-0005-0000-0000-0000B8020000}"/>
    <cellStyle name="SAPBEXinputData 3 9 2" xfId="713" xr:uid="{00000000-0005-0000-0000-0000B9020000}"/>
    <cellStyle name="SAPBEXinputData 4" xfId="714" xr:uid="{00000000-0005-0000-0000-0000BA020000}"/>
    <cellStyle name="SAPBEXinputData 4 2" xfId="715" xr:uid="{00000000-0005-0000-0000-0000BB020000}"/>
    <cellStyle name="SAPBEXinputData 5" xfId="716" xr:uid="{00000000-0005-0000-0000-0000BC020000}"/>
    <cellStyle name="SAPBEXinputData 5 2" xfId="717" xr:uid="{00000000-0005-0000-0000-0000BD020000}"/>
    <cellStyle name="SAPBEXinputData 6" xfId="718" xr:uid="{00000000-0005-0000-0000-0000BE020000}"/>
    <cellStyle name="SAPBEXinputData 6 2" xfId="719" xr:uid="{00000000-0005-0000-0000-0000BF020000}"/>
    <cellStyle name="SAPBEXinputData 7" xfId="720" xr:uid="{00000000-0005-0000-0000-0000C0020000}"/>
    <cellStyle name="SAPBEXinputData 7 2" xfId="721" xr:uid="{00000000-0005-0000-0000-0000C1020000}"/>
    <cellStyle name="SAPBEXinputData 8" xfId="722" xr:uid="{00000000-0005-0000-0000-0000C2020000}"/>
    <cellStyle name="SAPBEXinputData 8 2" xfId="723" xr:uid="{00000000-0005-0000-0000-0000C3020000}"/>
    <cellStyle name="SAPBEXinputData 9" xfId="724" xr:uid="{00000000-0005-0000-0000-0000C4020000}"/>
    <cellStyle name="SAPBEXinputData 9 2" xfId="725" xr:uid="{00000000-0005-0000-0000-0000C5020000}"/>
    <cellStyle name="SAPBEXItemHeader" xfId="72" xr:uid="{00000000-0005-0000-0000-0000C6020000}"/>
    <cellStyle name="SAPBEXItemHeader 2" xfId="726" xr:uid="{00000000-0005-0000-0000-0000C7020000}"/>
    <cellStyle name="SAPBEXItemHeader 2 2" xfId="727" xr:uid="{00000000-0005-0000-0000-0000C8020000}"/>
    <cellStyle name="SAPBEXItemHeader 2 2 2" xfId="728" xr:uid="{00000000-0005-0000-0000-0000C9020000}"/>
    <cellStyle name="SAPBEXItemHeader 2 3" xfId="729" xr:uid="{00000000-0005-0000-0000-0000CA020000}"/>
    <cellStyle name="SAPBEXItemHeader 2 3 2" xfId="730" xr:uid="{00000000-0005-0000-0000-0000CB020000}"/>
    <cellStyle name="SAPBEXItemHeader 2 4" xfId="731" xr:uid="{00000000-0005-0000-0000-0000CC020000}"/>
    <cellStyle name="SAPBEXItemHeader 2 4 2" xfId="732" xr:uid="{00000000-0005-0000-0000-0000CD020000}"/>
    <cellStyle name="SAPBEXItemHeader 2 5" xfId="733" xr:uid="{00000000-0005-0000-0000-0000CE020000}"/>
    <cellStyle name="SAPBEXItemHeader 2 5 2" xfId="734" xr:uid="{00000000-0005-0000-0000-0000CF020000}"/>
    <cellStyle name="SAPBEXItemHeader 2 6" xfId="735" xr:uid="{00000000-0005-0000-0000-0000D0020000}"/>
    <cellStyle name="SAPBEXItemHeader 3" xfId="736" xr:uid="{00000000-0005-0000-0000-0000D1020000}"/>
    <cellStyle name="SAPBEXItemHeader 3 2" xfId="737" xr:uid="{00000000-0005-0000-0000-0000D2020000}"/>
    <cellStyle name="SAPBEXItemHeader 4" xfId="738" xr:uid="{00000000-0005-0000-0000-0000D3020000}"/>
    <cellStyle name="SAPBEXItemHeader 4 2" xfId="739" xr:uid="{00000000-0005-0000-0000-0000D4020000}"/>
    <cellStyle name="SAPBEXItemHeader 5" xfId="740" xr:uid="{00000000-0005-0000-0000-0000D5020000}"/>
    <cellStyle name="SAPBEXItemHeader 5 2" xfId="741" xr:uid="{00000000-0005-0000-0000-0000D6020000}"/>
    <cellStyle name="SAPBEXItemHeader 6" xfId="742" xr:uid="{00000000-0005-0000-0000-0000D7020000}"/>
    <cellStyle name="SAPBEXItemHeader 6 2" xfId="743" xr:uid="{00000000-0005-0000-0000-0000D8020000}"/>
    <cellStyle name="SAPBEXItemHeader 7" xfId="744" xr:uid="{00000000-0005-0000-0000-0000D9020000}"/>
    <cellStyle name="SAPBEXresData" xfId="73" xr:uid="{00000000-0005-0000-0000-0000DA020000}"/>
    <cellStyle name="SAPBEXresData 2" xfId="745" xr:uid="{00000000-0005-0000-0000-0000DB020000}"/>
    <cellStyle name="SAPBEXresData 2 2" xfId="746" xr:uid="{00000000-0005-0000-0000-0000DC020000}"/>
    <cellStyle name="SAPBEXresData 2 2 2" xfId="747" xr:uid="{00000000-0005-0000-0000-0000DD020000}"/>
    <cellStyle name="SAPBEXresData 2 3" xfId="748" xr:uid="{00000000-0005-0000-0000-0000DE020000}"/>
    <cellStyle name="SAPBEXresData 2 3 2" xfId="749" xr:uid="{00000000-0005-0000-0000-0000DF020000}"/>
    <cellStyle name="SAPBEXresData 2 4" xfId="750" xr:uid="{00000000-0005-0000-0000-0000E0020000}"/>
    <cellStyle name="SAPBEXresData 2 4 2" xfId="751" xr:uid="{00000000-0005-0000-0000-0000E1020000}"/>
    <cellStyle name="SAPBEXresData 2 5" xfId="752" xr:uid="{00000000-0005-0000-0000-0000E2020000}"/>
    <cellStyle name="SAPBEXresData 2 5 2" xfId="753" xr:uid="{00000000-0005-0000-0000-0000E3020000}"/>
    <cellStyle name="SAPBEXresData 2 6" xfId="754" xr:uid="{00000000-0005-0000-0000-0000E4020000}"/>
    <cellStyle name="SAPBEXresData 3" xfId="755" xr:uid="{00000000-0005-0000-0000-0000E5020000}"/>
    <cellStyle name="SAPBEXresData 3 2" xfId="756" xr:uid="{00000000-0005-0000-0000-0000E6020000}"/>
    <cellStyle name="SAPBEXresData 4" xfId="757" xr:uid="{00000000-0005-0000-0000-0000E7020000}"/>
    <cellStyle name="SAPBEXresData 4 2" xfId="758" xr:uid="{00000000-0005-0000-0000-0000E8020000}"/>
    <cellStyle name="SAPBEXresData 5" xfId="759" xr:uid="{00000000-0005-0000-0000-0000E9020000}"/>
    <cellStyle name="SAPBEXresData 5 2" xfId="760" xr:uid="{00000000-0005-0000-0000-0000EA020000}"/>
    <cellStyle name="SAPBEXresData 6" xfId="761" xr:uid="{00000000-0005-0000-0000-0000EB020000}"/>
    <cellStyle name="SAPBEXresData 6 2" xfId="762" xr:uid="{00000000-0005-0000-0000-0000EC020000}"/>
    <cellStyle name="SAPBEXresData 7" xfId="763" xr:uid="{00000000-0005-0000-0000-0000ED020000}"/>
    <cellStyle name="SAPBEXresDataEmph" xfId="74" xr:uid="{00000000-0005-0000-0000-0000EE020000}"/>
    <cellStyle name="SAPBEXresDataEmph 2" xfId="764" xr:uid="{00000000-0005-0000-0000-0000EF020000}"/>
    <cellStyle name="SAPBEXresDataEmph 2 2" xfId="765" xr:uid="{00000000-0005-0000-0000-0000F0020000}"/>
    <cellStyle name="SAPBEXresDataEmph 2 3" xfId="766" xr:uid="{00000000-0005-0000-0000-0000F1020000}"/>
    <cellStyle name="SAPBEXresDataEmph 3" xfId="767" xr:uid="{00000000-0005-0000-0000-0000F2020000}"/>
    <cellStyle name="SAPBEXresDataEmph 3 2" xfId="768" xr:uid="{00000000-0005-0000-0000-0000F3020000}"/>
    <cellStyle name="SAPBEXresDataEmph 3 3" xfId="769" xr:uid="{00000000-0005-0000-0000-0000F4020000}"/>
    <cellStyle name="SAPBEXresDataEmph 4" xfId="770" xr:uid="{00000000-0005-0000-0000-0000F5020000}"/>
    <cellStyle name="SAPBEXresDataEmph 4 2" xfId="771" xr:uid="{00000000-0005-0000-0000-0000F6020000}"/>
    <cellStyle name="SAPBEXresDataEmph 4 3" xfId="772" xr:uid="{00000000-0005-0000-0000-0000F7020000}"/>
    <cellStyle name="SAPBEXresDataEmph 5" xfId="773" xr:uid="{00000000-0005-0000-0000-0000F8020000}"/>
    <cellStyle name="SAPBEXresDataEmph 5 2" xfId="774" xr:uid="{00000000-0005-0000-0000-0000F9020000}"/>
    <cellStyle name="SAPBEXresDataEmph 5 3" xfId="775" xr:uid="{00000000-0005-0000-0000-0000FA020000}"/>
    <cellStyle name="SAPBEXresDataEmph 6" xfId="776" xr:uid="{00000000-0005-0000-0000-0000FB020000}"/>
    <cellStyle name="SAPBEXresDataEmph 6 2" xfId="777" xr:uid="{00000000-0005-0000-0000-0000FC020000}"/>
    <cellStyle name="SAPBEXresDataEmph 7" xfId="778" xr:uid="{00000000-0005-0000-0000-0000FD020000}"/>
    <cellStyle name="SAPBEXresItem" xfId="75" xr:uid="{00000000-0005-0000-0000-0000FE020000}"/>
    <cellStyle name="SAPBEXresItem 2" xfId="779" xr:uid="{00000000-0005-0000-0000-0000FF020000}"/>
    <cellStyle name="SAPBEXresItem 2 2" xfId="780" xr:uid="{00000000-0005-0000-0000-000000030000}"/>
    <cellStyle name="SAPBEXresItem 2 2 2" xfId="781" xr:uid="{00000000-0005-0000-0000-000001030000}"/>
    <cellStyle name="SAPBEXresItem 2 3" xfId="782" xr:uid="{00000000-0005-0000-0000-000002030000}"/>
    <cellStyle name="SAPBEXresItem 2 3 2" xfId="783" xr:uid="{00000000-0005-0000-0000-000003030000}"/>
    <cellStyle name="SAPBEXresItem 2 4" xfId="784" xr:uid="{00000000-0005-0000-0000-000004030000}"/>
    <cellStyle name="SAPBEXresItem 2 4 2" xfId="785" xr:uid="{00000000-0005-0000-0000-000005030000}"/>
    <cellStyle name="SAPBEXresItem 2 5" xfId="786" xr:uid="{00000000-0005-0000-0000-000006030000}"/>
    <cellStyle name="SAPBEXresItem 2 5 2" xfId="787" xr:uid="{00000000-0005-0000-0000-000007030000}"/>
    <cellStyle name="SAPBEXresItem 2 6" xfId="788" xr:uid="{00000000-0005-0000-0000-000008030000}"/>
    <cellStyle name="SAPBEXresItem 3" xfId="789" xr:uid="{00000000-0005-0000-0000-000009030000}"/>
    <cellStyle name="SAPBEXresItem 3 2" xfId="790" xr:uid="{00000000-0005-0000-0000-00000A030000}"/>
    <cellStyle name="SAPBEXresItem 4" xfId="791" xr:uid="{00000000-0005-0000-0000-00000B030000}"/>
    <cellStyle name="SAPBEXresItem 4 2" xfId="792" xr:uid="{00000000-0005-0000-0000-00000C030000}"/>
    <cellStyle name="SAPBEXresItem 5" xfId="793" xr:uid="{00000000-0005-0000-0000-00000D030000}"/>
    <cellStyle name="SAPBEXresItem 5 2" xfId="794" xr:uid="{00000000-0005-0000-0000-00000E030000}"/>
    <cellStyle name="SAPBEXresItem 6" xfId="795" xr:uid="{00000000-0005-0000-0000-00000F030000}"/>
    <cellStyle name="SAPBEXresItem 6 2" xfId="796" xr:uid="{00000000-0005-0000-0000-000010030000}"/>
    <cellStyle name="SAPBEXresItem 7" xfId="797" xr:uid="{00000000-0005-0000-0000-000011030000}"/>
    <cellStyle name="SAPBEXresItemX" xfId="76" xr:uid="{00000000-0005-0000-0000-000012030000}"/>
    <cellStyle name="SAPBEXresItemX 2" xfId="798" xr:uid="{00000000-0005-0000-0000-000013030000}"/>
    <cellStyle name="SAPBEXresItemX 2 2" xfId="799" xr:uid="{00000000-0005-0000-0000-000014030000}"/>
    <cellStyle name="SAPBEXresItemX 2 2 2" xfId="800" xr:uid="{00000000-0005-0000-0000-000015030000}"/>
    <cellStyle name="SAPBEXresItemX 2 3" xfId="801" xr:uid="{00000000-0005-0000-0000-000016030000}"/>
    <cellStyle name="SAPBEXresItemX 2 3 2" xfId="802" xr:uid="{00000000-0005-0000-0000-000017030000}"/>
    <cellStyle name="SAPBEXresItemX 2 4" xfId="803" xr:uid="{00000000-0005-0000-0000-000018030000}"/>
    <cellStyle name="SAPBEXresItemX 2 4 2" xfId="804" xr:uid="{00000000-0005-0000-0000-000019030000}"/>
    <cellStyle name="SAPBEXresItemX 2 5" xfId="805" xr:uid="{00000000-0005-0000-0000-00001A030000}"/>
    <cellStyle name="SAPBEXresItemX 2 5 2" xfId="806" xr:uid="{00000000-0005-0000-0000-00001B030000}"/>
    <cellStyle name="SAPBEXresItemX 2 6" xfId="807" xr:uid="{00000000-0005-0000-0000-00001C030000}"/>
    <cellStyle name="SAPBEXresItemX 3" xfId="808" xr:uid="{00000000-0005-0000-0000-00001D030000}"/>
    <cellStyle name="SAPBEXresItemX 3 2" xfId="809" xr:uid="{00000000-0005-0000-0000-00001E030000}"/>
    <cellStyle name="SAPBEXresItemX 4" xfId="810" xr:uid="{00000000-0005-0000-0000-00001F030000}"/>
    <cellStyle name="SAPBEXresItemX 4 2" xfId="811" xr:uid="{00000000-0005-0000-0000-000020030000}"/>
    <cellStyle name="SAPBEXresItemX 5" xfId="812" xr:uid="{00000000-0005-0000-0000-000021030000}"/>
    <cellStyle name="SAPBEXresItemX 5 2" xfId="813" xr:uid="{00000000-0005-0000-0000-000022030000}"/>
    <cellStyle name="SAPBEXresItemX 6" xfId="814" xr:uid="{00000000-0005-0000-0000-000023030000}"/>
    <cellStyle name="SAPBEXresItemX 6 2" xfId="815" xr:uid="{00000000-0005-0000-0000-000024030000}"/>
    <cellStyle name="SAPBEXresItemX 7" xfId="816" xr:uid="{00000000-0005-0000-0000-000025030000}"/>
    <cellStyle name="SAPBEXstdData" xfId="77" xr:uid="{00000000-0005-0000-0000-000026030000}"/>
    <cellStyle name="SAPBEXstdData 2" xfId="817" xr:uid="{00000000-0005-0000-0000-000027030000}"/>
    <cellStyle name="SAPBEXstdData 2 2" xfId="818" xr:uid="{00000000-0005-0000-0000-000028030000}"/>
    <cellStyle name="SAPBEXstdData 2 2 2" xfId="819" xr:uid="{00000000-0005-0000-0000-000029030000}"/>
    <cellStyle name="SAPBEXstdData 2 3" xfId="820" xr:uid="{00000000-0005-0000-0000-00002A030000}"/>
    <cellStyle name="SAPBEXstdData 2 3 2" xfId="821" xr:uid="{00000000-0005-0000-0000-00002B030000}"/>
    <cellStyle name="SAPBEXstdData 2 4" xfId="822" xr:uid="{00000000-0005-0000-0000-00002C030000}"/>
    <cellStyle name="SAPBEXstdData 2 4 2" xfId="823" xr:uid="{00000000-0005-0000-0000-00002D030000}"/>
    <cellStyle name="SAPBEXstdData 2 5" xfId="824" xr:uid="{00000000-0005-0000-0000-00002E030000}"/>
    <cellStyle name="SAPBEXstdData 3" xfId="825" xr:uid="{00000000-0005-0000-0000-00002F030000}"/>
    <cellStyle name="SAPBEXstdData 3 2" xfId="826" xr:uid="{00000000-0005-0000-0000-000030030000}"/>
    <cellStyle name="SAPBEXstdData 4" xfId="827" xr:uid="{00000000-0005-0000-0000-000031030000}"/>
    <cellStyle name="SAPBEXstdData 4 2" xfId="828" xr:uid="{00000000-0005-0000-0000-000032030000}"/>
    <cellStyle name="SAPBEXstdData 5" xfId="829" xr:uid="{00000000-0005-0000-0000-000033030000}"/>
    <cellStyle name="SAPBEXstdData 5 2" xfId="830" xr:uid="{00000000-0005-0000-0000-000034030000}"/>
    <cellStyle name="SAPBEXstdData 6" xfId="831" xr:uid="{00000000-0005-0000-0000-000035030000}"/>
    <cellStyle name="SAPBEXstdDataEmph" xfId="78" xr:uid="{00000000-0005-0000-0000-000036030000}"/>
    <cellStyle name="SAPBEXstdDataEmph 2" xfId="832" xr:uid="{00000000-0005-0000-0000-000037030000}"/>
    <cellStyle name="SAPBEXstdDataEmph 2 2" xfId="833" xr:uid="{00000000-0005-0000-0000-000038030000}"/>
    <cellStyle name="SAPBEXstdDataEmph 2 2 2" xfId="834" xr:uid="{00000000-0005-0000-0000-000039030000}"/>
    <cellStyle name="SAPBEXstdDataEmph 2 3" xfId="835" xr:uid="{00000000-0005-0000-0000-00003A030000}"/>
    <cellStyle name="SAPBEXstdDataEmph 2 3 2" xfId="836" xr:uid="{00000000-0005-0000-0000-00003B030000}"/>
    <cellStyle name="SAPBEXstdDataEmph 2 4" xfId="837" xr:uid="{00000000-0005-0000-0000-00003C030000}"/>
    <cellStyle name="SAPBEXstdDataEmph 2 4 2" xfId="838" xr:uid="{00000000-0005-0000-0000-00003D030000}"/>
    <cellStyle name="SAPBEXstdDataEmph 2 5" xfId="839" xr:uid="{00000000-0005-0000-0000-00003E030000}"/>
    <cellStyle name="SAPBEXstdDataEmph 3" xfId="840" xr:uid="{00000000-0005-0000-0000-00003F030000}"/>
    <cellStyle name="SAPBEXstdDataEmph 3 2" xfId="841" xr:uid="{00000000-0005-0000-0000-000040030000}"/>
    <cellStyle name="SAPBEXstdDataEmph 4" xfId="842" xr:uid="{00000000-0005-0000-0000-000041030000}"/>
    <cellStyle name="SAPBEXstdDataEmph 4 2" xfId="843" xr:uid="{00000000-0005-0000-0000-000042030000}"/>
    <cellStyle name="SAPBEXstdDataEmph 5" xfId="844" xr:uid="{00000000-0005-0000-0000-000043030000}"/>
    <cellStyle name="SAPBEXstdDataEmph 5 2" xfId="845" xr:uid="{00000000-0005-0000-0000-000044030000}"/>
    <cellStyle name="SAPBEXstdDataEmph 6" xfId="846" xr:uid="{00000000-0005-0000-0000-000045030000}"/>
    <cellStyle name="SAPBEXstdItem" xfId="1" xr:uid="{00000000-0005-0000-0000-000046030000}"/>
    <cellStyle name="SAPBEXstdItem 2" xfId="847" xr:uid="{00000000-0005-0000-0000-000047030000}"/>
    <cellStyle name="SAPBEXstdItem 2 2" xfId="848" xr:uid="{00000000-0005-0000-0000-000048030000}"/>
    <cellStyle name="SAPBEXstdItem 2 2 2" xfId="849" xr:uid="{00000000-0005-0000-0000-000049030000}"/>
    <cellStyle name="SAPBEXstdItem 2 3" xfId="850" xr:uid="{00000000-0005-0000-0000-00004A030000}"/>
    <cellStyle name="SAPBEXstdItem 2 3 2" xfId="851" xr:uid="{00000000-0005-0000-0000-00004B030000}"/>
    <cellStyle name="SAPBEXstdItem 2 4" xfId="852" xr:uid="{00000000-0005-0000-0000-00004C030000}"/>
    <cellStyle name="SAPBEXstdItem 2 4 2" xfId="853" xr:uid="{00000000-0005-0000-0000-00004D030000}"/>
    <cellStyle name="SAPBEXstdItem 2 5" xfId="854" xr:uid="{00000000-0005-0000-0000-00004E030000}"/>
    <cellStyle name="SAPBEXstdItem 3" xfId="855" xr:uid="{00000000-0005-0000-0000-00004F030000}"/>
    <cellStyle name="SAPBEXstdItem 3 2" xfId="856" xr:uid="{00000000-0005-0000-0000-000050030000}"/>
    <cellStyle name="SAPBEXstdItem 4" xfId="857" xr:uid="{00000000-0005-0000-0000-000051030000}"/>
    <cellStyle name="SAPBEXstdItem 4 2" xfId="858" xr:uid="{00000000-0005-0000-0000-000052030000}"/>
    <cellStyle name="SAPBEXstdItem 5" xfId="859" xr:uid="{00000000-0005-0000-0000-000053030000}"/>
    <cellStyle name="SAPBEXstdItem 5 2" xfId="860" xr:uid="{00000000-0005-0000-0000-000054030000}"/>
    <cellStyle name="SAPBEXstdItem 6" xfId="861" xr:uid="{00000000-0005-0000-0000-000055030000}"/>
    <cellStyle name="SAPBEXstdItemX" xfId="79" xr:uid="{00000000-0005-0000-0000-000056030000}"/>
    <cellStyle name="SAPBEXstdItemX 2" xfId="862" xr:uid="{00000000-0005-0000-0000-000057030000}"/>
    <cellStyle name="SAPBEXstdItemX 2 2" xfId="863" xr:uid="{00000000-0005-0000-0000-000058030000}"/>
    <cellStyle name="SAPBEXstdItemX 2 2 2" xfId="864" xr:uid="{00000000-0005-0000-0000-000059030000}"/>
    <cellStyle name="SAPBEXstdItemX 2 3" xfId="865" xr:uid="{00000000-0005-0000-0000-00005A030000}"/>
    <cellStyle name="SAPBEXstdItemX 2 3 2" xfId="866" xr:uid="{00000000-0005-0000-0000-00005B030000}"/>
    <cellStyle name="SAPBEXstdItemX 2 4" xfId="867" xr:uid="{00000000-0005-0000-0000-00005C030000}"/>
    <cellStyle name="SAPBEXstdItemX 2 4 2" xfId="868" xr:uid="{00000000-0005-0000-0000-00005D030000}"/>
    <cellStyle name="SAPBEXstdItemX 2 5" xfId="869" xr:uid="{00000000-0005-0000-0000-00005E030000}"/>
    <cellStyle name="SAPBEXstdItemX 2 5 2" xfId="870" xr:uid="{00000000-0005-0000-0000-00005F030000}"/>
    <cellStyle name="SAPBEXstdItemX 2 6" xfId="871" xr:uid="{00000000-0005-0000-0000-000060030000}"/>
    <cellStyle name="SAPBEXstdItemX 3" xfId="872" xr:uid="{00000000-0005-0000-0000-000061030000}"/>
    <cellStyle name="SAPBEXstdItemX 3 2" xfId="873" xr:uid="{00000000-0005-0000-0000-000062030000}"/>
    <cellStyle name="SAPBEXstdItemX 4" xfId="874" xr:uid="{00000000-0005-0000-0000-000063030000}"/>
    <cellStyle name="SAPBEXstdItemX 4 2" xfId="875" xr:uid="{00000000-0005-0000-0000-000064030000}"/>
    <cellStyle name="SAPBEXstdItemX 5" xfId="876" xr:uid="{00000000-0005-0000-0000-000065030000}"/>
    <cellStyle name="SAPBEXstdItemX 5 2" xfId="877" xr:uid="{00000000-0005-0000-0000-000066030000}"/>
    <cellStyle name="SAPBEXstdItemX 6" xfId="878" xr:uid="{00000000-0005-0000-0000-000067030000}"/>
    <cellStyle name="SAPBEXstdItemX 6 2" xfId="879" xr:uid="{00000000-0005-0000-0000-000068030000}"/>
    <cellStyle name="SAPBEXstdItemX 7" xfId="880" xr:uid="{00000000-0005-0000-0000-000069030000}"/>
    <cellStyle name="SAPBEXtitle" xfId="80" xr:uid="{00000000-0005-0000-0000-00006A030000}"/>
    <cellStyle name="SAPBEXtitle 2" xfId="881" xr:uid="{00000000-0005-0000-0000-00006B030000}"/>
    <cellStyle name="SAPBEXtitle 2 2" xfId="882" xr:uid="{00000000-0005-0000-0000-00006C030000}"/>
    <cellStyle name="SAPBEXtitle 2 2 2" xfId="883" xr:uid="{00000000-0005-0000-0000-00006D030000}"/>
    <cellStyle name="SAPBEXtitle 2 3" xfId="884" xr:uid="{00000000-0005-0000-0000-00006E030000}"/>
    <cellStyle name="SAPBEXtitle 2 3 2" xfId="885" xr:uid="{00000000-0005-0000-0000-00006F030000}"/>
    <cellStyle name="SAPBEXtitle 2 4" xfId="886" xr:uid="{00000000-0005-0000-0000-000070030000}"/>
    <cellStyle name="SAPBEXtitle 2 4 2" xfId="887" xr:uid="{00000000-0005-0000-0000-000071030000}"/>
    <cellStyle name="SAPBEXtitle 2 5" xfId="888" xr:uid="{00000000-0005-0000-0000-000072030000}"/>
    <cellStyle name="SAPBEXtitle 2 5 2" xfId="889" xr:uid="{00000000-0005-0000-0000-000073030000}"/>
    <cellStyle name="SAPBEXtitle 2 6" xfId="890" xr:uid="{00000000-0005-0000-0000-000074030000}"/>
    <cellStyle name="SAPBEXtitle 3" xfId="891" xr:uid="{00000000-0005-0000-0000-000075030000}"/>
    <cellStyle name="SAPBEXtitle 3 2" xfId="892" xr:uid="{00000000-0005-0000-0000-000076030000}"/>
    <cellStyle name="SAPBEXtitle 4" xfId="893" xr:uid="{00000000-0005-0000-0000-000077030000}"/>
    <cellStyle name="SAPBEXtitle 4 2" xfId="894" xr:uid="{00000000-0005-0000-0000-000078030000}"/>
    <cellStyle name="SAPBEXtitle 5" xfId="895" xr:uid="{00000000-0005-0000-0000-000079030000}"/>
    <cellStyle name="SAPBEXtitle 5 2" xfId="896" xr:uid="{00000000-0005-0000-0000-00007A030000}"/>
    <cellStyle name="SAPBEXtitle 6" xfId="897" xr:uid="{00000000-0005-0000-0000-00007B030000}"/>
    <cellStyle name="SAPBEXtitle 6 2" xfId="898" xr:uid="{00000000-0005-0000-0000-00007C030000}"/>
    <cellStyle name="SAPBEXtitle 7" xfId="899" xr:uid="{00000000-0005-0000-0000-00007D030000}"/>
    <cellStyle name="SAPBEXunassignedItem" xfId="81" xr:uid="{00000000-0005-0000-0000-00007E030000}"/>
    <cellStyle name="SAPBEXunassignedItem 2" xfId="900" xr:uid="{00000000-0005-0000-0000-00007F030000}"/>
    <cellStyle name="SAPBEXunassignedItem 2 2" xfId="901" xr:uid="{00000000-0005-0000-0000-000080030000}"/>
    <cellStyle name="SAPBEXunassignedItem 2 3" xfId="902" xr:uid="{00000000-0005-0000-0000-000081030000}"/>
    <cellStyle name="SAPBEXunassignedItem 3" xfId="903" xr:uid="{00000000-0005-0000-0000-000082030000}"/>
    <cellStyle name="SAPBEXunassignedItem 3 2" xfId="904" xr:uid="{00000000-0005-0000-0000-000083030000}"/>
    <cellStyle name="SAPBEXunassignedItem 3 3" xfId="905" xr:uid="{00000000-0005-0000-0000-000084030000}"/>
    <cellStyle name="SAPBEXunassignedItem 4" xfId="906" xr:uid="{00000000-0005-0000-0000-000085030000}"/>
    <cellStyle name="SAPBEXunassignedItem 4 2" xfId="907" xr:uid="{00000000-0005-0000-0000-000086030000}"/>
    <cellStyle name="SAPBEXunassignedItem 4 3" xfId="908" xr:uid="{00000000-0005-0000-0000-000087030000}"/>
    <cellStyle name="SAPBEXunassignedItem 5" xfId="909" xr:uid="{00000000-0005-0000-0000-000088030000}"/>
    <cellStyle name="SAPBEXunassignedItem 5 2" xfId="910" xr:uid="{00000000-0005-0000-0000-000089030000}"/>
    <cellStyle name="SAPBEXunassignedItem 5 3" xfId="911" xr:uid="{00000000-0005-0000-0000-00008A030000}"/>
    <cellStyle name="SAPBEXunassignedItem 6" xfId="912" xr:uid="{00000000-0005-0000-0000-00008B030000}"/>
    <cellStyle name="SAPBEXunassignedItem 6 2" xfId="913" xr:uid="{00000000-0005-0000-0000-00008C030000}"/>
    <cellStyle name="SAPBEXunassignedItem 7" xfId="914" xr:uid="{00000000-0005-0000-0000-00008D030000}"/>
    <cellStyle name="SAPBEXundefined" xfId="82" xr:uid="{00000000-0005-0000-0000-00008E030000}"/>
    <cellStyle name="SAPBEXundefined 2" xfId="915" xr:uid="{00000000-0005-0000-0000-00008F030000}"/>
    <cellStyle name="SAPBEXundefined 2 2" xfId="916" xr:uid="{00000000-0005-0000-0000-000090030000}"/>
    <cellStyle name="SAPBEXundefined 2 2 2" xfId="917" xr:uid="{00000000-0005-0000-0000-000091030000}"/>
    <cellStyle name="SAPBEXundefined 2 3" xfId="918" xr:uid="{00000000-0005-0000-0000-000092030000}"/>
    <cellStyle name="SAPBEXundefined 2 3 2" xfId="919" xr:uid="{00000000-0005-0000-0000-000093030000}"/>
    <cellStyle name="SAPBEXundefined 2 4" xfId="920" xr:uid="{00000000-0005-0000-0000-000094030000}"/>
    <cellStyle name="SAPBEXundefined 2 4 2" xfId="921" xr:uid="{00000000-0005-0000-0000-000095030000}"/>
    <cellStyle name="SAPBEXundefined 2 5" xfId="922" xr:uid="{00000000-0005-0000-0000-000096030000}"/>
    <cellStyle name="SAPBEXundefined 3" xfId="923" xr:uid="{00000000-0005-0000-0000-000097030000}"/>
    <cellStyle name="SAPBEXundefined 3 2" xfId="924" xr:uid="{00000000-0005-0000-0000-000098030000}"/>
    <cellStyle name="SAPBEXundefined 4" xfId="925" xr:uid="{00000000-0005-0000-0000-000099030000}"/>
    <cellStyle name="SAPBEXundefined 4 2" xfId="926" xr:uid="{00000000-0005-0000-0000-00009A030000}"/>
    <cellStyle name="SAPBEXundefined 5" xfId="927" xr:uid="{00000000-0005-0000-0000-00009B030000}"/>
    <cellStyle name="SAPBEXundefined 5 2" xfId="928" xr:uid="{00000000-0005-0000-0000-00009C030000}"/>
    <cellStyle name="SAPBEXundefined 6" xfId="929" xr:uid="{00000000-0005-0000-0000-00009D030000}"/>
    <cellStyle name="Sheet Title" xfId="83" xr:uid="{00000000-0005-0000-0000-00009E030000}"/>
    <cellStyle name="Texto de advertencia 2" xfId="85" xr:uid="{00000000-0005-0000-0000-00009F030000}"/>
    <cellStyle name="Título 1 2" xfId="34" xr:uid="{00000000-0005-0000-0000-0000A0030000}"/>
    <cellStyle name="Título 2 2" xfId="35" xr:uid="{00000000-0005-0000-0000-0000A1030000}"/>
    <cellStyle name="Título 3 2" xfId="36" xr:uid="{00000000-0005-0000-0000-0000A2030000}"/>
    <cellStyle name="Total 2" xfId="84" xr:uid="{00000000-0005-0000-0000-0000A3030000}"/>
    <cellStyle name="Total 2 2" xfId="930" xr:uid="{00000000-0005-0000-0000-0000A4030000}"/>
    <cellStyle name="Total 2 2 2" xfId="931" xr:uid="{00000000-0005-0000-0000-0000A5030000}"/>
    <cellStyle name="Total 2 2 2 2" xfId="932" xr:uid="{00000000-0005-0000-0000-0000A6030000}"/>
    <cellStyle name="Total 2 2 3" xfId="933" xr:uid="{00000000-0005-0000-0000-0000A7030000}"/>
    <cellStyle name="Total 2 2 3 2" xfId="934" xr:uid="{00000000-0005-0000-0000-0000A8030000}"/>
    <cellStyle name="Total 2 2 4" xfId="935" xr:uid="{00000000-0005-0000-0000-0000A9030000}"/>
    <cellStyle name="Total 2 2 4 2" xfId="936" xr:uid="{00000000-0005-0000-0000-0000AA030000}"/>
    <cellStyle name="Total 2 2 5" xfId="937" xr:uid="{00000000-0005-0000-0000-0000AB030000}"/>
    <cellStyle name="Total 2 2 5 2" xfId="938" xr:uid="{00000000-0005-0000-0000-0000AC030000}"/>
    <cellStyle name="Total 2 2 6" xfId="939" xr:uid="{00000000-0005-0000-0000-0000AD030000}"/>
    <cellStyle name="Total 2 3" xfId="940" xr:uid="{00000000-0005-0000-0000-0000AE030000}"/>
    <cellStyle name="Total 2 3 2" xfId="941" xr:uid="{00000000-0005-0000-0000-0000AF030000}"/>
    <cellStyle name="Total 2 4" xfId="942" xr:uid="{00000000-0005-0000-0000-0000B0030000}"/>
    <cellStyle name="Total 2 4 2" xfId="943" xr:uid="{00000000-0005-0000-0000-0000B1030000}"/>
    <cellStyle name="Total 2 5" xfId="944" xr:uid="{00000000-0005-0000-0000-0000B2030000}"/>
    <cellStyle name="Total 2 5 2" xfId="945" xr:uid="{00000000-0005-0000-0000-0000B3030000}"/>
    <cellStyle name="Total 2 6" xfId="946" xr:uid="{00000000-0005-0000-0000-0000B4030000}"/>
    <cellStyle name="Total 2 6 2" xfId="947" xr:uid="{00000000-0005-0000-0000-0000B5030000}"/>
    <cellStyle name="Total 2 7" xfId="948" xr:uid="{00000000-0005-0000-0000-0000B6030000}"/>
  </cellStyles>
  <dxfs count="294">
    <dxf>
      <fill>
        <patternFill>
          <bgColor rgb="FFE26B0A"/>
        </patternFill>
      </fill>
    </dxf>
    <dxf>
      <fill>
        <patternFill>
          <bgColor rgb="FF006600"/>
        </patternFill>
      </fill>
    </dxf>
    <dxf>
      <fill>
        <patternFill>
          <bgColor rgb="FFFF6600"/>
        </patternFill>
      </fill>
    </dxf>
    <dxf>
      <fill>
        <patternFill>
          <bgColor rgb="FF83D644"/>
        </patternFill>
      </fill>
    </dxf>
    <dxf>
      <fill>
        <patternFill>
          <bgColor rgb="FF83D644"/>
        </patternFill>
      </fill>
    </dxf>
    <dxf>
      <fill>
        <patternFill>
          <bgColor rgb="FF009900"/>
        </patternFill>
      </fill>
    </dxf>
    <dxf>
      <fill>
        <patternFill>
          <bgColor rgb="FFE26B0A"/>
        </patternFill>
      </fill>
    </dxf>
    <dxf>
      <fill>
        <patternFill>
          <bgColor rgb="FF006600"/>
        </patternFill>
      </fill>
    </dxf>
    <dxf>
      <fill>
        <patternFill>
          <bgColor rgb="FFFF6600"/>
        </patternFill>
      </fill>
    </dxf>
    <dxf>
      <fill>
        <patternFill>
          <bgColor rgb="FF83D644"/>
        </patternFill>
      </fill>
    </dxf>
    <dxf>
      <fill>
        <patternFill>
          <bgColor rgb="FF83D644"/>
        </patternFill>
      </fill>
    </dxf>
    <dxf>
      <fill>
        <patternFill>
          <bgColor rgb="FF009900"/>
        </patternFill>
      </fill>
    </dxf>
    <dxf>
      <fill>
        <patternFill>
          <bgColor rgb="FFE26B0A"/>
        </patternFill>
      </fill>
    </dxf>
    <dxf>
      <fill>
        <patternFill>
          <bgColor rgb="FF006600"/>
        </patternFill>
      </fill>
    </dxf>
    <dxf>
      <fill>
        <patternFill>
          <bgColor rgb="FFFF6600"/>
        </patternFill>
      </fill>
    </dxf>
    <dxf>
      <fill>
        <patternFill>
          <bgColor rgb="FF83D644"/>
        </patternFill>
      </fill>
    </dxf>
    <dxf>
      <fill>
        <patternFill>
          <bgColor rgb="FF83D644"/>
        </patternFill>
      </fill>
    </dxf>
    <dxf>
      <fill>
        <patternFill>
          <bgColor rgb="FF009900"/>
        </patternFill>
      </fill>
    </dxf>
    <dxf>
      <fill>
        <patternFill>
          <bgColor rgb="FFE26B0A"/>
        </patternFill>
      </fill>
    </dxf>
    <dxf>
      <fill>
        <patternFill>
          <bgColor rgb="FF006600"/>
        </patternFill>
      </fill>
    </dxf>
    <dxf>
      <fill>
        <patternFill>
          <bgColor rgb="FFFF6600"/>
        </patternFill>
      </fill>
    </dxf>
    <dxf>
      <fill>
        <patternFill>
          <bgColor rgb="FF83D644"/>
        </patternFill>
      </fill>
    </dxf>
    <dxf>
      <fill>
        <patternFill>
          <bgColor rgb="FF83D644"/>
        </patternFill>
      </fill>
    </dxf>
    <dxf>
      <fill>
        <patternFill>
          <bgColor rgb="FF009900"/>
        </patternFill>
      </fill>
    </dxf>
    <dxf>
      <fill>
        <patternFill>
          <bgColor rgb="FFE26B0A"/>
        </patternFill>
      </fill>
    </dxf>
    <dxf>
      <fill>
        <patternFill>
          <bgColor rgb="FF006600"/>
        </patternFill>
      </fill>
    </dxf>
    <dxf>
      <fill>
        <patternFill>
          <bgColor rgb="FFFF6600"/>
        </patternFill>
      </fill>
    </dxf>
    <dxf>
      <fill>
        <patternFill>
          <bgColor rgb="FF83D644"/>
        </patternFill>
      </fill>
    </dxf>
    <dxf>
      <fill>
        <patternFill>
          <bgColor rgb="FF83D644"/>
        </patternFill>
      </fill>
    </dxf>
    <dxf>
      <fill>
        <patternFill>
          <bgColor rgb="FF009900"/>
        </patternFill>
      </fill>
    </dxf>
    <dxf>
      <fill>
        <patternFill>
          <bgColor rgb="FFE26B0A"/>
        </patternFill>
      </fill>
    </dxf>
    <dxf>
      <fill>
        <patternFill>
          <bgColor rgb="FF006600"/>
        </patternFill>
      </fill>
    </dxf>
    <dxf>
      <fill>
        <patternFill>
          <bgColor rgb="FFFF6600"/>
        </patternFill>
      </fill>
    </dxf>
    <dxf>
      <fill>
        <patternFill>
          <bgColor rgb="FF83D644"/>
        </patternFill>
      </fill>
    </dxf>
    <dxf>
      <fill>
        <patternFill>
          <bgColor rgb="FF83D644"/>
        </patternFill>
      </fill>
    </dxf>
    <dxf>
      <fill>
        <patternFill>
          <bgColor rgb="FF009900"/>
        </patternFill>
      </fill>
    </dxf>
    <dxf>
      <fill>
        <patternFill>
          <bgColor rgb="FFE26B0A"/>
        </patternFill>
      </fill>
    </dxf>
    <dxf>
      <fill>
        <patternFill>
          <bgColor rgb="FF006600"/>
        </patternFill>
      </fill>
    </dxf>
    <dxf>
      <fill>
        <patternFill>
          <bgColor rgb="FFFF6600"/>
        </patternFill>
      </fill>
    </dxf>
    <dxf>
      <fill>
        <patternFill>
          <bgColor rgb="FF83D644"/>
        </patternFill>
      </fill>
    </dxf>
    <dxf>
      <fill>
        <patternFill>
          <bgColor rgb="FF83D644"/>
        </patternFill>
      </fill>
    </dxf>
    <dxf>
      <fill>
        <patternFill>
          <bgColor rgb="FF009900"/>
        </patternFill>
      </fill>
    </dxf>
    <dxf>
      <fill>
        <patternFill>
          <bgColor rgb="FFE26B0A"/>
        </patternFill>
      </fill>
    </dxf>
    <dxf>
      <fill>
        <patternFill>
          <bgColor rgb="FF006600"/>
        </patternFill>
      </fill>
    </dxf>
    <dxf>
      <fill>
        <patternFill>
          <bgColor rgb="FFFF6600"/>
        </patternFill>
      </fill>
    </dxf>
    <dxf>
      <fill>
        <patternFill>
          <bgColor rgb="FF83D644"/>
        </patternFill>
      </fill>
    </dxf>
    <dxf>
      <fill>
        <patternFill>
          <bgColor rgb="FF83D644"/>
        </patternFill>
      </fill>
    </dxf>
    <dxf>
      <fill>
        <patternFill>
          <bgColor rgb="FF009900"/>
        </patternFill>
      </fill>
    </dxf>
    <dxf>
      <fill>
        <patternFill>
          <bgColor rgb="FFE26B0A"/>
        </patternFill>
      </fill>
    </dxf>
    <dxf>
      <fill>
        <patternFill>
          <bgColor rgb="FF006600"/>
        </patternFill>
      </fill>
    </dxf>
    <dxf>
      <fill>
        <patternFill>
          <bgColor rgb="FFFF6600"/>
        </patternFill>
      </fill>
    </dxf>
    <dxf>
      <fill>
        <patternFill>
          <bgColor rgb="FF83D644"/>
        </patternFill>
      </fill>
    </dxf>
    <dxf>
      <fill>
        <patternFill>
          <bgColor rgb="FF83D644"/>
        </patternFill>
      </fill>
    </dxf>
    <dxf>
      <fill>
        <patternFill>
          <bgColor rgb="FF009900"/>
        </patternFill>
      </fill>
    </dxf>
    <dxf>
      <fill>
        <patternFill>
          <bgColor rgb="FFE26B0A"/>
        </patternFill>
      </fill>
    </dxf>
    <dxf>
      <fill>
        <patternFill>
          <bgColor rgb="FF006600"/>
        </patternFill>
      </fill>
    </dxf>
    <dxf>
      <fill>
        <patternFill>
          <bgColor rgb="FFFF6600"/>
        </patternFill>
      </fill>
    </dxf>
    <dxf>
      <fill>
        <patternFill>
          <bgColor rgb="FF83D644"/>
        </patternFill>
      </fill>
    </dxf>
    <dxf>
      <fill>
        <patternFill>
          <bgColor rgb="FF83D644"/>
        </patternFill>
      </fill>
    </dxf>
    <dxf>
      <fill>
        <patternFill>
          <bgColor rgb="FF009900"/>
        </patternFill>
      </fill>
    </dxf>
    <dxf>
      <fill>
        <patternFill>
          <bgColor rgb="FFE26B0A"/>
        </patternFill>
      </fill>
    </dxf>
    <dxf>
      <fill>
        <patternFill>
          <bgColor rgb="FF006600"/>
        </patternFill>
      </fill>
    </dxf>
    <dxf>
      <fill>
        <patternFill>
          <bgColor rgb="FFFF6600"/>
        </patternFill>
      </fill>
    </dxf>
    <dxf>
      <fill>
        <patternFill>
          <bgColor rgb="FF83D644"/>
        </patternFill>
      </fill>
    </dxf>
    <dxf>
      <fill>
        <patternFill>
          <bgColor rgb="FF83D644"/>
        </patternFill>
      </fill>
    </dxf>
    <dxf>
      <fill>
        <patternFill>
          <bgColor rgb="FF009900"/>
        </patternFill>
      </fill>
    </dxf>
    <dxf>
      <fill>
        <patternFill>
          <bgColor rgb="FFE26B0A"/>
        </patternFill>
      </fill>
    </dxf>
    <dxf>
      <fill>
        <patternFill>
          <bgColor rgb="FF006600"/>
        </patternFill>
      </fill>
    </dxf>
    <dxf>
      <fill>
        <patternFill>
          <bgColor rgb="FFFF6600"/>
        </patternFill>
      </fill>
    </dxf>
    <dxf>
      <fill>
        <patternFill>
          <bgColor rgb="FF83D644"/>
        </patternFill>
      </fill>
    </dxf>
    <dxf>
      <fill>
        <patternFill>
          <bgColor rgb="FF83D644"/>
        </patternFill>
      </fill>
    </dxf>
    <dxf>
      <fill>
        <patternFill>
          <bgColor rgb="FF009900"/>
        </patternFill>
      </fill>
    </dxf>
    <dxf>
      <fill>
        <patternFill>
          <bgColor rgb="FFE26B0A"/>
        </patternFill>
      </fill>
    </dxf>
    <dxf>
      <fill>
        <patternFill>
          <bgColor rgb="FF006600"/>
        </patternFill>
      </fill>
    </dxf>
    <dxf>
      <fill>
        <patternFill>
          <bgColor rgb="FFFF6600"/>
        </patternFill>
      </fill>
    </dxf>
    <dxf>
      <fill>
        <patternFill>
          <bgColor rgb="FF83D644"/>
        </patternFill>
      </fill>
    </dxf>
    <dxf>
      <fill>
        <patternFill>
          <bgColor rgb="FF83D644"/>
        </patternFill>
      </fill>
    </dxf>
    <dxf>
      <fill>
        <patternFill>
          <bgColor rgb="FF009900"/>
        </patternFill>
      </fill>
    </dxf>
    <dxf>
      <fill>
        <patternFill>
          <bgColor rgb="FFE26B0A"/>
        </patternFill>
      </fill>
    </dxf>
    <dxf>
      <fill>
        <patternFill>
          <bgColor rgb="FF006600"/>
        </patternFill>
      </fill>
    </dxf>
    <dxf>
      <fill>
        <patternFill>
          <bgColor rgb="FFFF6600"/>
        </patternFill>
      </fill>
    </dxf>
    <dxf>
      <fill>
        <patternFill>
          <bgColor rgb="FF83D644"/>
        </patternFill>
      </fill>
    </dxf>
    <dxf>
      <fill>
        <patternFill>
          <bgColor rgb="FF83D644"/>
        </patternFill>
      </fill>
    </dxf>
    <dxf>
      <fill>
        <patternFill>
          <bgColor rgb="FF009900"/>
        </patternFill>
      </fill>
    </dxf>
    <dxf>
      <fill>
        <patternFill>
          <bgColor rgb="FFE26B0A"/>
        </patternFill>
      </fill>
    </dxf>
    <dxf>
      <fill>
        <patternFill>
          <bgColor rgb="FF006600"/>
        </patternFill>
      </fill>
    </dxf>
    <dxf>
      <fill>
        <patternFill>
          <bgColor rgb="FFFF6600"/>
        </patternFill>
      </fill>
    </dxf>
    <dxf>
      <fill>
        <patternFill>
          <bgColor rgb="FF83D644"/>
        </patternFill>
      </fill>
    </dxf>
    <dxf>
      <fill>
        <patternFill>
          <bgColor rgb="FF83D644"/>
        </patternFill>
      </fill>
    </dxf>
    <dxf>
      <fill>
        <patternFill>
          <bgColor rgb="FF009900"/>
        </patternFill>
      </fill>
    </dxf>
    <dxf>
      <fill>
        <patternFill>
          <bgColor rgb="FFE26B0A"/>
        </patternFill>
      </fill>
    </dxf>
    <dxf>
      <fill>
        <patternFill>
          <bgColor rgb="FF006600"/>
        </patternFill>
      </fill>
    </dxf>
    <dxf>
      <fill>
        <patternFill>
          <bgColor rgb="FFFF6600"/>
        </patternFill>
      </fill>
    </dxf>
    <dxf>
      <fill>
        <patternFill>
          <bgColor rgb="FF83D644"/>
        </patternFill>
      </fill>
    </dxf>
    <dxf>
      <fill>
        <patternFill>
          <bgColor rgb="FF83D644"/>
        </patternFill>
      </fill>
    </dxf>
    <dxf>
      <fill>
        <patternFill>
          <bgColor rgb="FF009900"/>
        </patternFill>
      </fill>
    </dxf>
    <dxf>
      <fill>
        <patternFill>
          <bgColor rgb="FFE26B0A"/>
        </patternFill>
      </fill>
    </dxf>
    <dxf>
      <fill>
        <patternFill>
          <bgColor rgb="FF006600"/>
        </patternFill>
      </fill>
    </dxf>
    <dxf>
      <fill>
        <patternFill>
          <bgColor rgb="FFFF6600"/>
        </patternFill>
      </fill>
    </dxf>
    <dxf>
      <fill>
        <patternFill>
          <bgColor rgb="FF83D644"/>
        </patternFill>
      </fill>
    </dxf>
    <dxf>
      <fill>
        <patternFill>
          <bgColor rgb="FF83D644"/>
        </patternFill>
      </fill>
    </dxf>
    <dxf>
      <fill>
        <patternFill>
          <bgColor rgb="FF009900"/>
        </patternFill>
      </fill>
    </dxf>
    <dxf>
      <fill>
        <patternFill>
          <bgColor rgb="FFE26B0A"/>
        </patternFill>
      </fill>
    </dxf>
    <dxf>
      <fill>
        <patternFill>
          <bgColor rgb="FF006600"/>
        </patternFill>
      </fill>
    </dxf>
    <dxf>
      <fill>
        <patternFill>
          <bgColor rgb="FFFF6600"/>
        </patternFill>
      </fill>
    </dxf>
    <dxf>
      <fill>
        <patternFill>
          <bgColor rgb="FF83D644"/>
        </patternFill>
      </fill>
    </dxf>
    <dxf>
      <fill>
        <patternFill>
          <bgColor rgb="FF83D644"/>
        </patternFill>
      </fill>
    </dxf>
    <dxf>
      <fill>
        <patternFill>
          <bgColor rgb="FF009900"/>
        </patternFill>
      </fill>
    </dxf>
    <dxf>
      <fill>
        <patternFill>
          <bgColor rgb="FFE26B0A"/>
        </patternFill>
      </fill>
    </dxf>
    <dxf>
      <fill>
        <patternFill>
          <bgColor rgb="FF006600"/>
        </patternFill>
      </fill>
    </dxf>
    <dxf>
      <fill>
        <patternFill>
          <bgColor rgb="FFFF6600"/>
        </patternFill>
      </fill>
    </dxf>
    <dxf>
      <fill>
        <patternFill>
          <bgColor rgb="FF83D644"/>
        </patternFill>
      </fill>
    </dxf>
    <dxf>
      <fill>
        <patternFill>
          <bgColor rgb="FF83D644"/>
        </patternFill>
      </fill>
    </dxf>
    <dxf>
      <fill>
        <patternFill>
          <bgColor rgb="FF009900"/>
        </patternFill>
      </fill>
    </dxf>
    <dxf>
      <fill>
        <patternFill>
          <bgColor rgb="FFE26B0A"/>
        </patternFill>
      </fill>
    </dxf>
    <dxf>
      <fill>
        <patternFill>
          <bgColor rgb="FF006600"/>
        </patternFill>
      </fill>
    </dxf>
    <dxf>
      <fill>
        <patternFill>
          <bgColor rgb="FFFF6600"/>
        </patternFill>
      </fill>
    </dxf>
    <dxf>
      <fill>
        <patternFill>
          <bgColor rgb="FF83D644"/>
        </patternFill>
      </fill>
    </dxf>
    <dxf>
      <fill>
        <patternFill>
          <bgColor rgb="FF83D644"/>
        </patternFill>
      </fill>
    </dxf>
    <dxf>
      <fill>
        <patternFill>
          <bgColor rgb="FF009900"/>
        </patternFill>
      </fill>
    </dxf>
    <dxf>
      <fill>
        <patternFill>
          <bgColor rgb="FFE26B0A"/>
        </patternFill>
      </fill>
    </dxf>
    <dxf>
      <fill>
        <patternFill>
          <bgColor rgb="FF006600"/>
        </patternFill>
      </fill>
    </dxf>
    <dxf>
      <fill>
        <patternFill>
          <bgColor rgb="FFFF6600"/>
        </patternFill>
      </fill>
    </dxf>
    <dxf>
      <fill>
        <patternFill>
          <bgColor rgb="FF83D644"/>
        </patternFill>
      </fill>
    </dxf>
    <dxf>
      <fill>
        <patternFill>
          <bgColor rgb="FF83D644"/>
        </patternFill>
      </fill>
    </dxf>
    <dxf>
      <fill>
        <patternFill>
          <bgColor rgb="FF009900"/>
        </patternFill>
      </fill>
    </dxf>
    <dxf>
      <fill>
        <patternFill>
          <bgColor rgb="FFE26B0A"/>
        </patternFill>
      </fill>
    </dxf>
    <dxf>
      <fill>
        <patternFill>
          <bgColor rgb="FF006600"/>
        </patternFill>
      </fill>
    </dxf>
    <dxf>
      <fill>
        <patternFill>
          <bgColor rgb="FFFF6600"/>
        </patternFill>
      </fill>
    </dxf>
    <dxf>
      <fill>
        <patternFill>
          <bgColor rgb="FF83D644"/>
        </patternFill>
      </fill>
    </dxf>
    <dxf>
      <fill>
        <patternFill>
          <bgColor rgb="FF83D644"/>
        </patternFill>
      </fill>
    </dxf>
    <dxf>
      <fill>
        <patternFill>
          <bgColor rgb="FF009900"/>
        </patternFill>
      </fill>
    </dxf>
    <dxf>
      <fill>
        <patternFill>
          <bgColor rgb="FFE26B0A"/>
        </patternFill>
      </fill>
    </dxf>
    <dxf>
      <fill>
        <patternFill>
          <bgColor rgb="FF006600"/>
        </patternFill>
      </fill>
    </dxf>
    <dxf>
      <fill>
        <patternFill>
          <bgColor rgb="FFFF6600"/>
        </patternFill>
      </fill>
    </dxf>
    <dxf>
      <fill>
        <patternFill>
          <bgColor rgb="FF83D644"/>
        </patternFill>
      </fill>
    </dxf>
    <dxf>
      <fill>
        <patternFill>
          <bgColor rgb="FF83D644"/>
        </patternFill>
      </fill>
    </dxf>
    <dxf>
      <fill>
        <patternFill>
          <bgColor rgb="FF009900"/>
        </patternFill>
      </fill>
    </dxf>
    <dxf>
      <fill>
        <patternFill>
          <bgColor rgb="FFE26B0A"/>
        </patternFill>
      </fill>
    </dxf>
    <dxf>
      <fill>
        <patternFill>
          <bgColor rgb="FF006600"/>
        </patternFill>
      </fill>
    </dxf>
    <dxf>
      <fill>
        <patternFill>
          <bgColor rgb="FFFF6600"/>
        </patternFill>
      </fill>
    </dxf>
    <dxf>
      <fill>
        <patternFill>
          <bgColor rgb="FF83D644"/>
        </patternFill>
      </fill>
    </dxf>
    <dxf>
      <fill>
        <patternFill>
          <bgColor rgb="FF83D644"/>
        </patternFill>
      </fill>
    </dxf>
    <dxf>
      <fill>
        <patternFill>
          <bgColor rgb="FF009900"/>
        </patternFill>
      </fill>
    </dxf>
    <dxf>
      <fill>
        <patternFill>
          <bgColor rgb="FFE26B0A"/>
        </patternFill>
      </fill>
    </dxf>
    <dxf>
      <fill>
        <patternFill>
          <bgColor rgb="FF006600"/>
        </patternFill>
      </fill>
    </dxf>
    <dxf>
      <fill>
        <patternFill>
          <bgColor rgb="FFFF6600"/>
        </patternFill>
      </fill>
    </dxf>
    <dxf>
      <fill>
        <patternFill>
          <bgColor rgb="FF83D644"/>
        </patternFill>
      </fill>
    </dxf>
    <dxf>
      <fill>
        <patternFill>
          <bgColor rgb="FF83D644"/>
        </patternFill>
      </fill>
    </dxf>
    <dxf>
      <fill>
        <patternFill>
          <bgColor rgb="FF009900"/>
        </patternFill>
      </fill>
    </dxf>
    <dxf>
      <fill>
        <patternFill>
          <bgColor rgb="FFE26B0A"/>
        </patternFill>
      </fill>
    </dxf>
    <dxf>
      <fill>
        <patternFill>
          <bgColor rgb="FF006600"/>
        </patternFill>
      </fill>
    </dxf>
    <dxf>
      <fill>
        <patternFill>
          <bgColor rgb="FFFF6600"/>
        </patternFill>
      </fill>
    </dxf>
    <dxf>
      <fill>
        <patternFill>
          <bgColor rgb="FF83D644"/>
        </patternFill>
      </fill>
    </dxf>
    <dxf>
      <fill>
        <patternFill>
          <bgColor rgb="FF83D644"/>
        </patternFill>
      </fill>
    </dxf>
    <dxf>
      <fill>
        <patternFill>
          <bgColor rgb="FF009900"/>
        </patternFill>
      </fill>
    </dxf>
    <dxf>
      <fill>
        <patternFill>
          <bgColor rgb="FFE26B0A"/>
        </patternFill>
      </fill>
    </dxf>
    <dxf>
      <fill>
        <patternFill>
          <bgColor rgb="FF006600"/>
        </patternFill>
      </fill>
    </dxf>
    <dxf>
      <fill>
        <patternFill>
          <bgColor rgb="FFFF6600"/>
        </patternFill>
      </fill>
    </dxf>
    <dxf>
      <fill>
        <patternFill>
          <bgColor rgb="FF83D644"/>
        </patternFill>
      </fill>
    </dxf>
    <dxf>
      <fill>
        <patternFill>
          <bgColor rgb="FF83D644"/>
        </patternFill>
      </fill>
    </dxf>
    <dxf>
      <fill>
        <patternFill>
          <bgColor rgb="FF009900"/>
        </patternFill>
      </fill>
    </dxf>
    <dxf>
      <fill>
        <patternFill>
          <bgColor rgb="FFE26B0A"/>
        </patternFill>
      </fill>
    </dxf>
    <dxf>
      <fill>
        <patternFill>
          <bgColor rgb="FF006600"/>
        </patternFill>
      </fill>
    </dxf>
    <dxf>
      <fill>
        <patternFill>
          <bgColor rgb="FFFF6600"/>
        </patternFill>
      </fill>
    </dxf>
    <dxf>
      <fill>
        <patternFill>
          <bgColor rgb="FF83D644"/>
        </patternFill>
      </fill>
    </dxf>
    <dxf>
      <fill>
        <patternFill>
          <bgColor rgb="FF83D644"/>
        </patternFill>
      </fill>
    </dxf>
    <dxf>
      <fill>
        <patternFill>
          <bgColor rgb="FF009900"/>
        </patternFill>
      </fill>
    </dxf>
    <dxf>
      <fill>
        <patternFill>
          <bgColor rgb="FFE26B0A"/>
        </patternFill>
      </fill>
    </dxf>
    <dxf>
      <fill>
        <patternFill>
          <bgColor rgb="FF006600"/>
        </patternFill>
      </fill>
    </dxf>
    <dxf>
      <fill>
        <patternFill>
          <bgColor rgb="FFFF6600"/>
        </patternFill>
      </fill>
    </dxf>
    <dxf>
      <fill>
        <patternFill>
          <bgColor rgb="FF83D644"/>
        </patternFill>
      </fill>
    </dxf>
    <dxf>
      <fill>
        <patternFill>
          <bgColor rgb="FF83D644"/>
        </patternFill>
      </fill>
    </dxf>
    <dxf>
      <fill>
        <patternFill>
          <bgColor rgb="FF009900"/>
        </patternFill>
      </fill>
    </dxf>
    <dxf>
      <fill>
        <patternFill>
          <bgColor rgb="FFE26B0A"/>
        </patternFill>
      </fill>
    </dxf>
    <dxf>
      <fill>
        <patternFill>
          <bgColor rgb="FF006600"/>
        </patternFill>
      </fill>
    </dxf>
    <dxf>
      <fill>
        <patternFill>
          <bgColor rgb="FFFF6600"/>
        </patternFill>
      </fill>
    </dxf>
    <dxf>
      <fill>
        <patternFill>
          <bgColor rgb="FF83D644"/>
        </patternFill>
      </fill>
    </dxf>
    <dxf>
      <fill>
        <patternFill>
          <bgColor rgb="FF83D644"/>
        </patternFill>
      </fill>
    </dxf>
    <dxf>
      <fill>
        <patternFill>
          <bgColor rgb="FF009900"/>
        </patternFill>
      </fill>
    </dxf>
    <dxf>
      <fill>
        <patternFill>
          <bgColor rgb="FFE26B0A"/>
        </patternFill>
      </fill>
    </dxf>
    <dxf>
      <fill>
        <patternFill>
          <bgColor rgb="FF006600"/>
        </patternFill>
      </fill>
    </dxf>
    <dxf>
      <fill>
        <patternFill>
          <bgColor rgb="FFFF6600"/>
        </patternFill>
      </fill>
    </dxf>
    <dxf>
      <fill>
        <patternFill>
          <bgColor rgb="FF83D644"/>
        </patternFill>
      </fill>
    </dxf>
    <dxf>
      <fill>
        <patternFill>
          <bgColor rgb="FF83D644"/>
        </patternFill>
      </fill>
    </dxf>
    <dxf>
      <fill>
        <patternFill>
          <bgColor rgb="FF009900"/>
        </patternFill>
      </fill>
    </dxf>
    <dxf>
      <fill>
        <patternFill>
          <bgColor rgb="FFE26B0A"/>
        </patternFill>
      </fill>
    </dxf>
    <dxf>
      <fill>
        <patternFill>
          <bgColor rgb="FF006600"/>
        </patternFill>
      </fill>
    </dxf>
    <dxf>
      <fill>
        <patternFill>
          <bgColor rgb="FFFF6600"/>
        </patternFill>
      </fill>
    </dxf>
    <dxf>
      <fill>
        <patternFill>
          <bgColor rgb="FF83D644"/>
        </patternFill>
      </fill>
    </dxf>
    <dxf>
      <fill>
        <patternFill>
          <bgColor rgb="FF83D644"/>
        </patternFill>
      </fill>
    </dxf>
    <dxf>
      <fill>
        <patternFill>
          <bgColor rgb="FF009900"/>
        </patternFill>
      </fill>
    </dxf>
    <dxf>
      <fill>
        <patternFill>
          <bgColor rgb="FFE26B0A"/>
        </patternFill>
      </fill>
    </dxf>
    <dxf>
      <fill>
        <patternFill>
          <bgColor rgb="FF006600"/>
        </patternFill>
      </fill>
    </dxf>
    <dxf>
      <fill>
        <patternFill>
          <bgColor rgb="FFFF6600"/>
        </patternFill>
      </fill>
    </dxf>
    <dxf>
      <fill>
        <patternFill>
          <bgColor rgb="FF83D644"/>
        </patternFill>
      </fill>
    </dxf>
    <dxf>
      <fill>
        <patternFill>
          <bgColor rgb="FF83D644"/>
        </patternFill>
      </fill>
    </dxf>
    <dxf>
      <fill>
        <patternFill>
          <bgColor rgb="FF009900"/>
        </patternFill>
      </fill>
    </dxf>
    <dxf>
      <fill>
        <patternFill>
          <bgColor rgb="FFE26B0A"/>
        </patternFill>
      </fill>
    </dxf>
    <dxf>
      <fill>
        <patternFill>
          <bgColor rgb="FF006600"/>
        </patternFill>
      </fill>
    </dxf>
    <dxf>
      <fill>
        <patternFill>
          <bgColor rgb="FFFF6600"/>
        </patternFill>
      </fill>
    </dxf>
    <dxf>
      <fill>
        <patternFill>
          <bgColor rgb="FF83D644"/>
        </patternFill>
      </fill>
    </dxf>
    <dxf>
      <fill>
        <patternFill>
          <bgColor rgb="FF83D644"/>
        </patternFill>
      </fill>
    </dxf>
    <dxf>
      <fill>
        <patternFill>
          <bgColor rgb="FF009900"/>
        </patternFill>
      </fill>
    </dxf>
    <dxf>
      <fill>
        <patternFill>
          <bgColor rgb="FFE26B0A"/>
        </patternFill>
      </fill>
    </dxf>
    <dxf>
      <fill>
        <patternFill>
          <bgColor rgb="FF006600"/>
        </patternFill>
      </fill>
    </dxf>
    <dxf>
      <fill>
        <patternFill>
          <bgColor rgb="FFFF6600"/>
        </patternFill>
      </fill>
    </dxf>
    <dxf>
      <fill>
        <patternFill>
          <bgColor rgb="FF83D644"/>
        </patternFill>
      </fill>
    </dxf>
    <dxf>
      <fill>
        <patternFill>
          <bgColor rgb="FF83D644"/>
        </patternFill>
      </fill>
    </dxf>
    <dxf>
      <fill>
        <patternFill>
          <bgColor rgb="FF009900"/>
        </patternFill>
      </fill>
    </dxf>
    <dxf>
      <fill>
        <patternFill>
          <bgColor rgb="FFE26B0A"/>
        </patternFill>
      </fill>
    </dxf>
    <dxf>
      <fill>
        <patternFill>
          <bgColor rgb="FF006600"/>
        </patternFill>
      </fill>
    </dxf>
    <dxf>
      <fill>
        <patternFill>
          <bgColor rgb="FFFF6600"/>
        </patternFill>
      </fill>
    </dxf>
    <dxf>
      <fill>
        <patternFill>
          <bgColor rgb="FF83D644"/>
        </patternFill>
      </fill>
    </dxf>
    <dxf>
      <fill>
        <patternFill>
          <bgColor rgb="FF83D644"/>
        </patternFill>
      </fill>
    </dxf>
    <dxf>
      <fill>
        <patternFill>
          <bgColor rgb="FF009900"/>
        </patternFill>
      </fill>
    </dxf>
    <dxf>
      <fill>
        <patternFill>
          <bgColor rgb="FFE26B0A"/>
        </patternFill>
      </fill>
    </dxf>
    <dxf>
      <fill>
        <patternFill>
          <bgColor rgb="FF006600"/>
        </patternFill>
      </fill>
    </dxf>
    <dxf>
      <fill>
        <patternFill>
          <bgColor rgb="FFFF6600"/>
        </patternFill>
      </fill>
    </dxf>
    <dxf>
      <fill>
        <patternFill>
          <bgColor rgb="FF83D644"/>
        </patternFill>
      </fill>
    </dxf>
    <dxf>
      <fill>
        <patternFill>
          <bgColor rgb="FF83D644"/>
        </patternFill>
      </fill>
    </dxf>
    <dxf>
      <fill>
        <patternFill>
          <bgColor rgb="FF009900"/>
        </patternFill>
      </fill>
    </dxf>
    <dxf>
      <fill>
        <patternFill>
          <bgColor rgb="FFE26B0A"/>
        </patternFill>
      </fill>
    </dxf>
    <dxf>
      <fill>
        <patternFill>
          <bgColor rgb="FF006600"/>
        </patternFill>
      </fill>
    </dxf>
    <dxf>
      <fill>
        <patternFill>
          <bgColor rgb="FFFF6600"/>
        </patternFill>
      </fill>
    </dxf>
    <dxf>
      <fill>
        <patternFill>
          <bgColor rgb="FF83D644"/>
        </patternFill>
      </fill>
    </dxf>
    <dxf>
      <fill>
        <patternFill>
          <bgColor rgb="FF83D644"/>
        </patternFill>
      </fill>
    </dxf>
    <dxf>
      <fill>
        <patternFill>
          <bgColor rgb="FF009900"/>
        </patternFill>
      </fill>
    </dxf>
    <dxf>
      <fill>
        <patternFill>
          <bgColor rgb="FFE26B0A"/>
        </patternFill>
      </fill>
    </dxf>
    <dxf>
      <fill>
        <patternFill>
          <bgColor rgb="FF006600"/>
        </patternFill>
      </fill>
    </dxf>
    <dxf>
      <fill>
        <patternFill>
          <bgColor rgb="FFFF6600"/>
        </patternFill>
      </fill>
    </dxf>
    <dxf>
      <fill>
        <patternFill>
          <bgColor rgb="FF83D644"/>
        </patternFill>
      </fill>
    </dxf>
    <dxf>
      <fill>
        <patternFill>
          <bgColor rgb="FF83D644"/>
        </patternFill>
      </fill>
    </dxf>
    <dxf>
      <fill>
        <patternFill>
          <bgColor rgb="FF009900"/>
        </patternFill>
      </fill>
    </dxf>
    <dxf>
      <fill>
        <patternFill>
          <bgColor rgb="FFE26B0A"/>
        </patternFill>
      </fill>
    </dxf>
    <dxf>
      <fill>
        <patternFill>
          <bgColor rgb="FF006600"/>
        </patternFill>
      </fill>
    </dxf>
    <dxf>
      <fill>
        <patternFill>
          <bgColor rgb="FFFF6600"/>
        </patternFill>
      </fill>
    </dxf>
    <dxf>
      <fill>
        <patternFill>
          <bgColor rgb="FF83D644"/>
        </patternFill>
      </fill>
    </dxf>
    <dxf>
      <fill>
        <patternFill>
          <bgColor rgb="FF83D644"/>
        </patternFill>
      </fill>
    </dxf>
    <dxf>
      <fill>
        <patternFill>
          <bgColor rgb="FF009900"/>
        </patternFill>
      </fill>
    </dxf>
    <dxf>
      <fill>
        <patternFill>
          <bgColor rgb="FFE26B0A"/>
        </patternFill>
      </fill>
    </dxf>
    <dxf>
      <fill>
        <patternFill>
          <bgColor rgb="FF006600"/>
        </patternFill>
      </fill>
    </dxf>
    <dxf>
      <fill>
        <patternFill>
          <bgColor rgb="FFFF6600"/>
        </patternFill>
      </fill>
    </dxf>
    <dxf>
      <fill>
        <patternFill>
          <bgColor rgb="FF83D644"/>
        </patternFill>
      </fill>
    </dxf>
    <dxf>
      <fill>
        <patternFill>
          <bgColor rgb="FF83D644"/>
        </patternFill>
      </fill>
    </dxf>
    <dxf>
      <fill>
        <patternFill>
          <bgColor rgb="FF009900"/>
        </patternFill>
      </fill>
    </dxf>
    <dxf>
      <fill>
        <patternFill>
          <bgColor rgb="FFE26B0A"/>
        </patternFill>
      </fill>
    </dxf>
    <dxf>
      <fill>
        <patternFill>
          <bgColor rgb="FF006600"/>
        </patternFill>
      </fill>
    </dxf>
    <dxf>
      <fill>
        <patternFill>
          <bgColor rgb="FFFF6600"/>
        </patternFill>
      </fill>
    </dxf>
    <dxf>
      <fill>
        <patternFill>
          <bgColor rgb="FF83D644"/>
        </patternFill>
      </fill>
    </dxf>
    <dxf>
      <fill>
        <patternFill>
          <bgColor rgb="FF83D644"/>
        </patternFill>
      </fill>
    </dxf>
    <dxf>
      <fill>
        <patternFill>
          <bgColor rgb="FF009900"/>
        </patternFill>
      </fill>
    </dxf>
    <dxf>
      <fill>
        <patternFill>
          <bgColor rgb="FFE26B0A"/>
        </patternFill>
      </fill>
    </dxf>
    <dxf>
      <fill>
        <patternFill>
          <bgColor rgb="FF006600"/>
        </patternFill>
      </fill>
    </dxf>
    <dxf>
      <fill>
        <patternFill>
          <bgColor rgb="FFFF6600"/>
        </patternFill>
      </fill>
    </dxf>
    <dxf>
      <fill>
        <patternFill>
          <bgColor rgb="FF83D644"/>
        </patternFill>
      </fill>
    </dxf>
    <dxf>
      <fill>
        <patternFill>
          <bgColor rgb="FF83D644"/>
        </patternFill>
      </fill>
    </dxf>
    <dxf>
      <fill>
        <patternFill>
          <bgColor rgb="FF009900"/>
        </patternFill>
      </fill>
    </dxf>
    <dxf>
      <fill>
        <patternFill>
          <bgColor rgb="FFE26B0A"/>
        </patternFill>
      </fill>
    </dxf>
    <dxf>
      <fill>
        <patternFill>
          <bgColor rgb="FF006600"/>
        </patternFill>
      </fill>
    </dxf>
    <dxf>
      <fill>
        <patternFill>
          <bgColor rgb="FFFF6600"/>
        </patternFill>
      </fill>
    </dxf>
    <dxf>
      <fill>
        <patternFill>
          <bgColor rgb="FF83D644"/>
        </patternFill>
      </fill>
    </dxf>
    <dxf>
      <fill>
        <patternFill>
          <bgColor rgb="FF83D644"/>
        </patternFill>
      </fill>
    </dxf>
    <dxf>
      <fill>
        <patternFill>
          <bgColor rgb="FF009900"/>
        </patternFill>
      </fill>
    </dxf>
    <dxf>
      <fill>
        <patternFill>
          <bgColor rgb="FFE26B0A"/>
        </patternFill>
      </fill>
    </dxf>
    <dxf>
      <fill>
        <patternFill>
          <bgColor rgb="FF006600"/>
        </patternFill>
      </fill>
    </dxf>
    <dxf>
      <fill>
        <patternFill>
          <bgColor rgb="FFFF6600"/>
        </patternFill>
      </fill>
    </dxf>
    <dxf>
      <fill>
        <patternFill>
          <bgColor rgb="FF83D644"/>
        </patternFill>
      </fill>
    </dxf>
    <dxf>
      <fill>
        <patternFill>
          <bgColor rgb="FF83D644"/>
        </patternFill>
      </fill>
    </dxf>
    <dxf>
      <fill>
        <patternFill>
          <bgColor rgb="FF009900"/>
        </patternFill>
      </fill>
    </dxf>
    <dxf>
      <fill>
        <patternFill>
          <bgColor rgb="FFE26B0A"/>
        </patternFill>
      </fill>
    </dxf>
    <dxf>
      <fill>
        <patternFill>
          <bgColor rgb="FF006600"/>
        </patternFill>
      </fill>
    </dxf>
    <dxf>
      <fill>
        <patternFill>
          <bgColor rgb="FFFF6600"/>
        </patternFill>
      </fill>
    </dxf>
    <dxf>
      <fill>
        <patternFill>
          <bgColor rgb="FF83D644"/>
        </patternFill>
      </fill>
    </dxf>
    <dxf>
      <fill>
        <patternFill>
          <bgColor rgb="FF83D644"/>
        </patternFill>
      </fill>
    </dxf>
    <dxf>
      <fill>
        <patternFill>
          <bgColor rgb="FF009900"/>
        </patternFill>
      </fill>
    </dxf>
    <dxf>
      <fill>
        <patternFill>
          <bgColor rgb="FFE26B0A"/>
        </patternFill>
      </fill>
    </dxf>
    <dxf>
      <fill>
        <patternFill>
          <bgColor rgb="FF006600"/>
        </patternFill>
      </fill>
    </dxf>
    <dxf>
      <fill>
        <patternFill>
          <bgColor rgb="FFFF6600"/>
        </patternFill>
      </fill>
    </dxf>
    <dxf>
      <fill>
        <patternFill>
          <bgColor rgb="FF83D644"/>
        </patternFill>
      </fill>
    </dxf>
    <dxf>
      <fill>
        <patternFill>
          <bgColor rgb="FF83D644"/>
        </patternFill>
      </fill>
    </dxf>
    <dxf>
      <fill>
        <patternFill>
          <bgColor rgb="FF009900"/>
        </patternFill>
      </fill>
    </dxf>
    <dxf>
      <fill>
        <patternFill>
          <bgColor rgb="FFE26B0A"/>
        </patternFill>
      </fill>
    </dxf>
    <dxf>
      <fill>
        <patternFill>
          <bgColor rgb="FF006600"/>
        </patternFill>
      </fill>
    </dxf>
    <dxf>
      <fill>
        <patternFill>
          <bgColor rgb="FFFF6600"/>
        </patternFill>
      </fill>
    </dxf>
    <dxf>
      <fill>
        <patternFill>
          <bgColor rgb="FF83D644"/>
        </patternFill>
      </fill>
    </dxf>
    <dxf>
      <fill>
        <patternFill>
          <bgColor rgb="FF83D644"/>
        </patternFill>
      </fill>
    </dxf>
    <dxf>
      <fill>
        <patternFill>
          <bgColor rgb="FF009900"/>
        </patternFill>
      </fill>
    </dxf>
    <dxf>
      <fill>
        <patternFill>
          <bgColor rgb="FFE26B0A"/>
        </patternFill>
      </fill>
    </dxf>
    <dxf>
      <fill>
        <patternFill>
          <bgColor rgb="FF006600"/>
        </patternFill>
      </fill>
    </dxf>
    <dxf>
      <fill>
        <patternFill>
          <bgColor rgb="FFFF6600"/>
        </patternFill>
      </fill>
    </dxf>
    <dxf>
      <fill>
        <patternFill>
          <bgColor rgb="FF83D644"/>
        </patternFill>
      </fill>
    </dxf>
    <dxf>
      <fill>
        <patternFill>
          <bgColor rgb="FF83D644"/>
        </patternFill>
      </fill>
    </dxf>
    <dxf>
      <fill>
        <patternFill>
          <bgColor rgb="FF009900"/>
        </patternFill>
      </fill>
    </dxf>
  </dxfs>
  <tableStyles count="0" defaultTableStyle="TableStyleMedium2" defaultPivotStyle="PivotStyleMedium9"/>
  <colors>
    <mruColors>
      <color rgb="FF195A2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xmlns:ns1='http://www.w3.org/2000/09/xmldsig#' xmlns:ns2='http://www.w3.org/2001/04/xmlenc#'">
  <Schema ID="Schema3" Namespace="http://www.w3.org/2000/09/xmldsig#">
    <schema xmlns="http://www.w3.org/2001/XMLSchema" xmlns:ds="http://www.w3.org/2000/09/xmldsig#" targetNamespace="http://www.w3.org/2000/09/xmldsig#" version="0.1" elementFormDefault="qualified">
      <!-- Basic Types Defined for Signatures -->
      <simpleType name="CryptoBinary">
        <restriction base="base64Binary">
				</restriction>
      </simpleType>
      <!-- Start Signature -->
      <element name="Signature" type="ds:SignatureType"/>
      <complexType name="SignatureType">
        <sequence>
          <element ref="ds:SignedInfo"/>
          <element ref="ds:SignatureValue"/>
          <element ref="ds:KeyInfo" minOccurs="0"/>
          <element ref="ds:Object" minOccurs="0" maxOccurs="unbounded"/>
        </sequence>
        <attribute name="Id" type="ID" use="optional"/>
      </complexType>
      <element name="SignatureValue" type="ds:SignatureValueType"/>
      <complexType name="SignatureValueType">
        <simpleContent>
          <extension base="base64Binary">
            <attribute name="Id" type="ID" use="optional"/>
          </extension>
        </simpleContent>
      </complexType>
      <!-- Start SignedInfo -->
      <element name="SignedInfo" type="ds:SignedInfoType"/>
      <complexType name="SignedInfoType">
        <sequence>
          <element ref="ds:CanonicalizationMethod"/>
          <element ref="ds:SignatureMethod"/>
          <element ref="ds:Reference" maxOccurs="unbounded"/>
        </sequence>
        <attribute name="Id" type="ID" use="optional"/>
      </complexType>
      <element name="CanonicalizationMethod" type="ds:CanonicalizationMethodType"/>
      <complexType name="CanonicalizationMethodType" mixed="true">
        <sequence>
          <any namespace="##any" minOccurs="0" maxOccurs="unbounded"/>
          <!-- (0,unbounded) elements from (1,1) namespace -->
        </sequence>
        <attribute name="Algorithm" type="anyURI" use="required"/>
      </complexType>
      <element name="SignatureMethod" type="ds:SignatureMethodType"/>
      <complexType name="SignatureMethodType" mixed="true">
        <sequence>
          <element name="HMACOutputLength" minOccurs="0" type="ds:HMACOutputLengthType"/>
          <any namespace="##other" minOccurs="0" maxOccurs="unbounded"/>
          <!-- (0,unbounded) elements from (1,1) external namespace -->
        </sequence>
        <attribute name="Algorithm" type="anyURI" use="required"/>
      </complexType>
      <!-- Start Reference -->
      <element name="Reference" type="ds:ReferenceType"/>
      <complexType name="ReferenceType">
        <sequence>
          <element ref="ds:Transforms" minOccurs="0"/>
          <element ref="ds:DigestMethod"/>
          <element ref="ds:DigestValue"/>
        </sequence>
        <attribute name="Id" type="ID" use="optional"/>
        <attribute name="URI" type="anyURI" use="optional"/>
        <attribute name="Type" type="anyURI" use="optional"/>
      </complexType>
      <element name="Transforms" type="ds:TransformsType"/>
      <complexType name="TransformsType">
        <sequence>
          <element ref="ds:Transform" maxOccurs="unbounded"/>
        </sequence>
      </complexType>
      <element name="Transform" type="ds:TransformType"/>
      <complexType name="TransformType" mixed="true">
        <choice minOccurs="0" maxOccurs="unbounded">
          <any namespace="##other" processContents="lax"/>
          <!-- (1,1) elements from (0,unbounded) namespaces -->
          <element name="XPath" type="string"/>
        </choice>
        <attribute name="Algorithm" type="anyURI" use="required"/>
      </complexType>
      <!-- End Reference -->
      <element name="DigestMethod" type="ds:DigestMethodType"/>
      <complexType name="DigestMethodType" mixed="true">
        <sequence>
          <any namespace="##other" processContents="lax" minOccurs="0" maxOccurs="unbounded"/>
        </sequence>
        <attribute name="Algorithm" type="anyURI" use="required"/>
      </complexType>
      <element name="DigestValue" type="ds:DigestValueType"/>
      <simpleType name="DigestValueType">
        <restriction base="base64Binary"/>
      </simpleType>
      <!-- End SignedInfo -->
      <!-- Start KeyInfo -->
      <element name="KeyInfo" type="ds:KeyInfoType"/>
      <complexType name="KeyInfoType" mixed="true">
        <choice maxOccurs="unbounded">
          <element ref="ds:KeyName"/>
          <element ref="ds:KeyValue"/>
          <element ref="ds:RetrievalMethod"/>
          <element ref="ds:X509Data"/>
          <element ref="ds:PGPData"/>
          <element ref="ds:SPKIData"/>
          <element ref="ds:MgmtData"/>
          <any processContents="lax" namespace="##other"/>
          <!-- (1,1) elements from (0,unbounded) namespaces -->
        </choice>
        <attribute name="Id" type="ID" use="optional"/>
      </complexType>
      <element name="KeyName" type="string"/>
      <element name="MgmtData" type="string"/>
      <element name="KeyValue" type="ds:KeyValueType"/>
      <complexType name="KeyValueType" mixed="true">
        <choice>
          <element ref="ds:DSAKeyValue"/>
          <element ref="ds:RSAKeyValue"/>
          <any namespace="##other" processContents="lax"/>
        </choice>
      </complexType>
      <element name="RetrievalMethod" type="ds:RetrievalMethodType"/>
      <complexType name="RetrievalMethodType">
        <sequence>
          <element ref="ds:Transforms" minOccurs="0"/>
        </sequence>
        <attribute name="URI" type="anyURI"/>
        <attribute name="Type" type="anyURI" use="optional"/>
      </complexType>
      <!-- Start X509Data -->
      <element name="X509Data" type="ds:X509DataType"/>
      <complexType name="X509DataType">
        <sequence maxOccurs="unbounded">
          <choice>
            <element name="X509IssuerSerial" type="ds:X509IssuerSerialType"/>
            <element name="X509SKI" type="base64Binary"/>
            <element name="X509SubjectName" type="string"/>
            <element name="X509Certificate" type="base64Binary"/>
            <element name="X509CRL" type="base64Binary"/>
            <any namespace="##other" processContents="lax"/>
          </choice>
        </sequence>
      </complexType>
      <complexType name="X509IssuerSerialType">
        <sequence>
          <element name="X509IssuerName" type="string"/>
          <element name="X509SerialNumber" type="integer"/>
        </sequence>
      </complexType>
      <!-- End X509Data -->
      <!-- Begin PGPData -->
      <element name="PGPData" type="ds:PGPDataType"/>
      <complexType name="PGPDataType">
        <choice>
          <sequence>
            <element name="PGPKeyID" type="base64Binary"/>
            <element name="PGPKeyPacket" type="base64Binary" minOccurs="0"/>
            <any namespace="##other" processContents="lax" minOccurs="0" maxOccurs="unbounded"/>
          </sequence>
          <sequence>
            <element name="PGPKeyPacket" type="base64Binary"/>
            <any namespace="##other" processContents="lax" minOccurs="0" maxOccurs="unbounded"/>
          </sequence>
        </choice>
      </complexType>
      <!-- End PGPData -->
      <!-- Begin SPKIData -->
      <element name="SPKIData" type="ds:SPKIDataType"/>
      <complexType name="SPKIDataType">
        <sequence maxOccurs="unbounded">
          <element name="SPKISexp" type="base64Binary"/>
          <any namespace="##other" processContents="lax" minOccurs="0"/>
        </sequence>
      </complexType>
      <!-- End SPKIData -->
      <!-- End KeyInfo -->
      <!-- Start Object (Manifest, SignatureProperty) -->
      <element name="Object" type="ds:ObjectType"/>
      <complexType name="ObjectType" mixed="true">
        <sequence minOccurs="0" maxOccurs="unbounded">
          <any namespace="##any" processContents="lax"/>
        </sequence>
        <attribute name="Id" type="ID" use="optional"/>
        <attribute name="MimeType" type="string" use="optional"/>
        <!-- add a grep facet -->
        <attribute name="Encoding" type="anyURI" use="optional"/>
      </complexType>
      <element name="Manifest" type="ds:ManifestType"/>
      <complexType name="ManifestType">
        <sequence>
          <element ref="ds:Reference" maxOccurs="unbounded"/>
        </sequence>
        <attribute name="Id" type="ID" use="optional"/>
      </complexType>
      <element name="SignatureProperties" type="ds:SignaturePropertiesType"/>
      <complexType name="SignaturePropertiesType">
        <sequence>
          <element ref="ds:SignatureProperty" maxOccurs="unbounded"/>
        </sequence>
        <attribute name="Id" type="ID" use="optional"/>
      </complexType>
      <element name="SignatureProperty" type="ds:SignaturePropertyType"/>
      <complexType name="SignaturePropertyType" mixed="true">
        <choice maxOccurs="unbounded">
          <any namespace="##other" processContents="lax"/>
          <!-- (1,1) elements from (1,unbounded) namespaces -->
        </choice>
        <attribute name="Target" type="anyURI" use="required"/>
        <attribute name="Id" type="ID" use="optional"/>
      </complexType>
      <!-- End Object (Manifest, SignatureProperty) -->
      <!-- Start Algorithm Parameters -->
      <simpleType name="HMACOutputLengthType">
        <restriction base="integer"/>
      </simpleType>
      <!-- Start KeyValue Element-types -->
      <element name="DSAKeyValue" type="ds:DSAKeyValueType"/>
      <complexType name="DSAKeyValueType">
        <sequence>
          <sequence minOccurs="0">
            <element name="P" type="ds:CryptoBinary"/>
            <element name="Q" type="ds:CryptoBinary"/>
          </sequence>
          <element name="G" type="ds:CryptoBinary" minOccurs="0"/>
          <element name="Y" type="ds:CryptoBinary"/>
          <element name="J" type="ds:CryptoBinary" minOccurs="0"/>
          <sequence minOccurs="0">
            <element name="Seed" type="ds:CryptoBinary"/>
            <element name="PgenCounter" type="ds:CryptoBinary"/>
          </sequence>
        </sequence>
      </complexType>
      <element name="RSAKeyValue" type="ds:RSAKeyValueType"/>
      <complexType name="RSAKeyValueType">
        <sequence>
          <element name="Modulus" type="ds:CryptoBinary"/>
          <element name="Exponent" type="ds:CryptoBinary"/>
        </sequence>
      </complexType>
      <!-- End KeyValue Element-types -->
      <!-- End Signature -->
    </schema>
  </Schema>
  <Schema ID="Schema4" Namespace="http://www.w3.org/2001/04/xmlenc#">
    <schema xmlns="http://www.w3.org/2001/XMLSchema" xmlns:xenc="http://www.w3.org/2001/04/xmlenc#" xmlns:ds="http://www.w3.org/2000/09/xmldsig#" version="1.0" targetNamespace="http://www.w3.org/2001/04/xmlenc#" elementFormDefault="qualified">
      <import namespace="http://www.w3.org/2000/09/xmldsig#" schemaLocation="Schema3"/>
      <complexType name="EncryptedType" abstract="true">
        <sequence>
          <element name="EncryptionMethod" type="xenc:EncryptionMethodType" minOccurs="0"/>
          <element ref="ds:KeyInfo" minOccurs="0"/>
          <element ref="xenc:CipherData"/>
          <element ref="xenc:EncryptionProperties" minOccurs="0"/>
        </sequence>
        <attribute name="Id" type="ID" use="optional"/>
        <attribute name="Type" type="anyURI" use="optional"/>
        <attribute name="MimeType" type="string" use="optional"/>
        <attribute name="Encoding" type="anyURI" use="optional"/>
      </complexType>
      <complexType name="EncryptionMethodType" mixed="true">
        <sequence>
          <element name="KeySize" minOccurs="0" type="xenc:KeySizeType"/>
          <element name="OAEPparams" minOccurs="0" type="base64Binary"/>
          <any namespace="##other" minOccurs="0" maxOccurs="unbounded"/>
        </sequence>
        <attribute name="Algorithm" type="anyURI" use="required"/>
      </complexType>
      <simpleType name="KeySizeType">
        <restriction base="integer"/>
      </simpleType>
      <element name="CipherData" type="xenc:CipherDataType"/>
      <complexType name="CipherDataType">
        <choice>
          <element name="CipherValue" type="base64Binary"/>
          <element ref="xenc:CipherReference"/>
        </choice>
      </complexType>
      <element name="CipherReference" type="xenc:CipherReferenceType"/>
      <complexType name="CipherReferenceType">
        <choice>
          <element name="Transforms" type="xenc:TransformsType" minOccurs="0"/>
        </choice>
        <attribute name="URI" type="anyURI" use="required"/>
      </complexType>
      <complexType name="TransformsType">
        <sequence>
          <element ref="ds:Transform" maxOccurs="unbounded"/>
        </sequence>
      </complexType>
      <element name="EncryptedData" type="xenc:EncryptedDataType"/>
      <complexType name="EncryptedDataType">
        <complexContent>
          <extension base="xenc:EncryptedType">
					</extension>
        </complexContent>
      </complexType>
      <!-- Children of ds:KeyInfo -->
      <element name="EncryptedKey" type="xenc:EncryptedKeyType"/>
      <complexType name="EncryptedKeyType">
        <complexContent>
          <extension base="xenc:EncryptedType">
            <sequence>
              <element ref="xenc:ReferenceList" minOccurs="0"/>
              <element name="CarriedKeyName" type="string" minOccurs="0"/>
            </sequence>
            <attribute name="Recipient" type="string" use="optional"/>
          </extension>
        </complexContent>
      </complexType>
      <element name="AgreementMethod" type="xenc:AgreementMethodType"/>
      <complexType name="AgreementMethodType" mixed="true">
        <sequence>
          <element name="KA-Nonce" minOccurs="0" type="base64Binary"/>
          <!-- <element ref="ds:DigestMethod" minOccurs="0"/> -->
          <any namespace="##other" minOccurs="0" maxOccurs="unbounded"/>
          <element name="OriginatorKeyInfo" minOccurs="0" type="ds:KeyInfoType"/>
          <element name="RecipientKeyInfo" minOccurs="0" type="ds:KeyInfoType"/>
        </sequence>
        <attribute name="Algorithm" type="anyURI" use="required"/>
      </complexType>
      <!-- End Children of ds:KeyInfo -->
      <element name="ReferenceList">
        <complexType>
          <choice minOccurs="1" maxOccurs="unbounded">
            <element name="DataReference" type="xenc:ReferenceType"/>
            <element name="KeyReference" type="xenc:ReferenceType"/>
          </choice>
        </complexType>
      </element>
      <complexType name="ReferenceType">
        <sequence>
          <any namespace="##other" minOccurs="0" maxOccurs="unbounded"/>
        </sequence>
        <attribute name="URI" type="anyURI" use="required"/>
      </complexType>
      <element name="EncryptionProperties" type="xenc:EncryptionPropertiesType"/>
      <complexType name="EncryptionPropertiesType">
        <sequence>
          <element ref="xenc:EncryptionProperty" maxOccurs="unbounded"/>
        </sequence>
        <attribute name="Id" type="ID" use="optional"/>
      </complexType>
      <element name="EncryptionProperty" type="xenc:EncryptionPropertyType"/>
      <complexType name="EncryptionPropertyType" mixed="true">
        <choice maxOccurs="unbounded">
          <any namespace="##other" processContents="lax"/>
        </choice>
        <attribute name="Target" type="anyURI" use="optional"/>
        <attribute name="Id" type="ID" use="optional"/>
        <anyAttribute namespace="http://www.w3.org/XML/1998/namespace"/>
      </complexType>
    </schema>
  </Schema>
  <Schema ID="Schema2" SchemaRef="Schema3 Schema4">
    <xsd:schema xmlns:xsd="http://www.w3.org/2001/XMLSchema" xmlns:ds="http://www.w3.org/2000/09/xmldsig#" xmlns:xenc="http://www.w3.org/2001/04/xmlenc#" xmlns="" elementFormDefault="qualified" attributeFormDefault="unqualified">
      <xsd:import namespace="http://www.w3.org/2000/09/xmldsig#" schemaLocation="Schema3"/>
      <xsd:import namespace="http://www.w3.org/2001/04/xmlenc#" schemaLocation="Schema4"/>
      <xsd:annotation>
        <xsd:appinfo>
          <archivo>SISESAT_TYPES.1.0.xsd</archivo>
          <metadatos>
            <LICENCIA/>
            <Titulo>DEFINICIONES DE TIPOS DE DATOS DEL SISESAT</Titulo>
            <Autor>BINARYBAG</Autor>
            <Institucion>BINARYBAG</Institucion>
            <Creacion>2012-10-09</Creacion>
            <Estado>ACTIVO</Estado>
            <Version>1.0</Version>
            <!-- Repetir elemento Modificado cuantas veces sea necesario de acuerdo a futuras modificaciones -->
            <Modificado>
              <fecha>2012-10-10</fecha>
              <Colaborador>BinaryBag</Colaborador>
              <modificaciones>Descripcion</modificaciones>
            </Modificado>
            <Descripcion>DEFINICIONES DE TIPOS DE DATOS DEL SISTEMA DE INFORMACION DE ACCIDENTES DEL TRABAJO Y ENFERMEDADES PROFESIONALES</Descripcion>
          </metadatos>
        </xsd:appinfo>
      </xsd:annotation>
      <!--DEFINICION DE TIPOS DE DATOS-->
      <xsd:simpleType name="STSolicitante">
        <xsd:annotation>
          <xsd:documentation>OPCIONES DE SI Y NO</xsd:documentation>
        </xsd:annotation>
        <xsd:restriction base="xsd:integer">
          <xsd:enumeration value="1">
            <xsd:annotation>
              <xsd:documentation>SI</xsd:documentation>
            </xsd:annotation>
          </xsd:enumeration>
          <xsd:enumeration value="2">
            <xsd:annotation>
              <xsd:documentation>NO</xsd:documentation>
            </xsd:annotation>
          </xsd:enumeration>
        </xsd:restriction>
        <!-- TIPO DE DATO NO DADO POR SUSESO, SE DEBE DEFINIR -->
      </xsd:simpleType>
      <xsd:simpleType name="STSiNo">
        <xsd:annotation>
          <xsd:documentation>OPCIONES DE SI Y NO</xsd:documentation>
        </xsd:annotation>
        <xsd:restriction base="xsd:integer">
          <xsd:enumeration value="1">
            <xsd:annotation>
              <xsd:documentation>SI</xsd:documentation>
            </xsd:annotation>
          </xsd:enumeration>
          <xsd:enumeration value="2">
            <xsd:annotation>
              <xsd:documentation>NO</xsd:documentation>
            </xsd:annotation>
          </xsd:enumeration>
        </xsd:restriction>
      </xsd:simpleType>
      <xsd:simpleType name="STSiNoNc">
        <xsd:annotation>
          <xsd:documentation>OPCIONES DE SI, NO, NC</xsd:documentation>
        </xsd:annotation>
        <xsd:restriction base="xsd:integer">
          <xsd:enumeration value="1">
            <xsd:annotation>
              <xsd:documentation>SI</xsd:documentation>
            </xsd:annotation>
          </xsd:enumeration>
          <xsd:enumeration value="2">
            <xsd:annotation>
              <xsd:documentation>NO</xsd:documentation>
            </xsd:annotation>
          </xsd:enumeration>
          <xsd:enumeration value="3">
            <xsd:annotation>
              <xsd:documentation>NC</xsd:documentation>
            </xsd:annotation>
          </xsd:enumeration>
        </xsd:restriction>
      </xsd:simpleType>
      <xsd:simpleType name="STTipoJornada">
        <xsd:annotation>
          <xsd:documentation>OPCIONES DE JORNADA ORDINARIA, EXTRAORDINARIA, EXCEPCIONAL U OTRA</xsd:documentation>
        </xsd:annotation>
        <xsd:restriction base="xsd:integer">
          <xsd:enumeration value="1">
            <xsd:annotation>
              <xsd:documentation>JORNADA ORDINARIA (CON/SIN TURNO)</xsd:documentation>
            </xsd:annotation>
          </xsd:enumeration>
          <xsd:enumeration value="2">
            <xsd:annotation>
              <xsd:documentation>JORNADA EXTRAORDINARIA</xsd:documentation>
            </xsd:annotation>
          </xsd:enumeration>
          <xsd:enumeration value="3">
            <xsd:annotation>
              <xsd:documentation>JORNADA EXCEPCIONAL (CON/SIN TURNO)</xsd:documentation>
            </xsd:annotation>
          </xsd:enumeration>
          <xsd:enumeration value="4">
            <xsd:annotation>
              <xsd:documentation>OTRA (INDICAR CUÁL)</xsd:documentation>
            </xsd:annotation>
          </xsd:enumeration>
        </xsd:restriction>
      </xsd:simpleType>
      <xsd:simpleType name="STTipoHorario">
        <xsd:annotation>
          <xsd:documentation>OPCIONES DE TURNOS DE TRABAJO, HORAS EXTRAORDINARIAS</xsd:documentation>
        </xsd:annotation>
        <xsd:restriction base="xsd:integer">
          <xsd:enumeration value="1">
            <xsd:annotation>
              <xsd:documentation>TURNOS DE TRABAJO</xsd:documentation>
            </xsd:annotation>
          </xsd:enumeration>
          <xsd:enumeration value="2">
            <xsd:annotation>
              <xsd:documentation>HORAS EXTRAORDINARIAS</xsd:documentation>
            </xsd:annotation>
          </xsd:enumeration>
        </xsd:restriction>
      </xsd:simpleType>
      <xsd:simpleType name="STLugarTrabajo">
        <xsd:annotation>
          <xsd:documentation>OPCIONES DE LUGAR DE TRABAJO: CASA MATRIZ O SUCURSAL</xsd:documentation>
        </xsd:annotation>
        <xsd:restriction base="xsd:integer">
          <xsd:enumeration value="1">
            <xsd:annotation>
              <xsd:documentation>CASA MATRIZ</xsd:documentation>
            </xsd:annotation>
          </xsd:enumeration>
          <xsd:enumeration value="2">
            <xsd:annotation>
              <xsd:documentation>SUCURSAL EMPRESA</xsd:documentation>
            </xsd:annotation>
          </xsd:enumeration>
        </xsd:restriction>
      </xsd:simpleType>
      <xsd:simpleType name="STOrg_multas">
        <xsd:annotation>
          <xsd:documentation>OPCIONES DE ORGANISMO QUE MULTA</xsd:documentation>
        </xsd:annotation>
        <xsd:restriction base="xsd:integer">
          <xsd:enumeration value="1">
            <xsd:annotation>
              <xsd:documentation>DIRECCION DEL TRABAJO</xsd:documentation>
            </xsd:annotation>
          </xsd:enumeration>
          <xsd:enumeration value="2">
            <xsd:annotation>
              <xsd:documentation>SEREMI DE SALUD</xsd:documentation>
            </xsd:annotation>
          </xsd:enumeration>
        </xsd:restriction>
      </xsd:simpleType>
      <xsd:simpleType name="STEmail">
        <xsd:restriction base="xsd:token">
          <xsd:pattern value="([\.a-zA-Z0-9_\-])+@([a-zA-Z0-9_\-])+(([a-zA-Z0-9_\-])*\.([a-zA-Z0-9_\-])+)+"/>
        </xsd:restriction>
      </xsd:simpleType>
      <xsd:simpleType name="STCategoriaInvest">
        <xsd:annotation>
          <xsd:documentation>OPCIONES DE TURNOS DE PROFESIONAL, TECNICO o PRACTICO</xsd:documentation>
        </xsd:annotation>
        <xsd:restriction base="xsd:integer">
          <xsd:enumeration value="1">
            <xsd:annotation>
              <xsd:documentation>PROFESIONAL</xsd:documentation>
            </xsd:annotation>
          </xsd:enumeration>
          <xsd:enumeration value="2">
            <xsd:annotation>
              <xsd:documentation>TECNICO</xsd:documentation>
            </xsd:annotation>
          </xsd:enumeration>
          <xsd:enumeration value="3">
            <xsd:annotation>
              <xsd:documentation>PRACTICO</xsd:documentation>
            </xsd:annotation>
          </xsd:enumeration>
          <xsd:enumeration value="4">
            <xsd:annotation>
              <xsd:documentation>OTRO</xsd:documentation>
            </xsd:annotation>
          </xsd:enumeration>
        </xsd:restriction>
      </xsd:simpleType>
      <xsd:simpleType name="STCategoriaExperto">
        <xsd:annotation>
          <xsd:documentation>OPCIONES DE CATEGORIAS DE PROFESIONAL, TECNICO o PRACTICO</xsd:documentation>
        </xsd:annotation>
        <xsd:restriction base="xsd:integer">
          <xsd:enumeration value="1">
            <xsd:annotation>
              <xsd:documentation>PROFESIONAL</xsd:documentation>
            </xsd:annotation>
          </xsd:enumeration>
          <xsd:enumeration value="2">
            <xsd:annotation>
              <xsd:documentation>TECNICO</xsd:documentation>
            </xsd:annotation>
          </xsd:enumeration>
          <xsd:enumeration value="3">
            <xsd:annotation>
              <xsd:documentation>PRACTICO</xsd:documentation>
            </xsd:annotation>
          </xsd:enumeration>
        </xsd:restriction>
      </xsd:simpleType>
      <xsd:complexType name="CTAntiguedad">
        <xsd:sequence>
          <xsd:element name="annos" type="xsd:nonNegativeInteger" minOccurs="0"/>
          <xsd:element name="meses" type="xsd:nonNegativeInteger" minOccurs="0"/>
          <xsd:element name="dias" type="xsd:nonNegativeInteger" minOccurs="0"/>
        </xsd:sequence>
      </xsd:complexType>
      <xsd:complexType name="CTCausaMedidaPlazo">
        <xsd:sequence>
          <xsd:element name="id" type="STIDMedida"/>
          <xsd:element name="causa" type="STTexto"/>
          <xsd:element name="medida" type="STTexto"/>
          <xsd:element name="plazo" type="xsd:date"/>
        </xsd:sequence>
      </xsd:complexType>
      <xsd:complexType name="CTCumplimientoMedida">
        <xsd:sequence>
          <xsd:element name="id" type="STIDMedida"/>
          <xsd:element name="medida" type="STTexto"/>
          <xsd:element name="medida_implementada" type="STSiNo"/>
          <xsd:element name="ampliacion_plazo" type="STSiNo"/>
          <xsd:element name="nueva_fecha_ampliacion_plazo" type="xsd:date" minOccurs="0"/>
          <xsd:element name="observaciones" type="STTexto" minOccurs="0"/>
        </xsd:sequence>
      </xsd:complexType>
      <xsd:complexType name="CTAnexo">
        <xsd:sequence>
          <xsd:element name="nombre_documento" type="STTexto"/>
          <xsd:element name="fecha_documento" type="xsd:date"/>
          <xsd:element name="autor_documento" type="STTexto" minOccurs="0"/>
          <xsd:element name="documento" type="STBase64"/>
          <xsd:element name="extension" type="STTexto"/>
        </xsd:sequence>
      </xsd:complexType>
      <xsd:complexType name="CTDeficiencia_Infraccion">
        <xsd:sequence>
          <xsd:element name="codigo_materia" type="xsd:nonNegativeInteger"/>
          <xsd:element name="hecho_infraccional_o_deficiente" type="STTexto"/>
          <xsd:element name="codigo_infraccion_o_deficiencia" type="STTexto"/>
          <xsd:element name="glosa_infraccion_o_deficiencia" type="STTexto"/>
          <xsd:element name="codigo_gravedad" type="STCodigo_Gravedad"/>
          <xsd:element name="glosa_gravedad" type="STTexto"/>
          <xsd:element name="tipo_registro" type="STTipoRegistro_IDT"/>
        </xsd:sequence>
      </xsd:complexType>
      <xsd:simpleType name="STTipoRegistro_IDT">
        <xsd:annotation>
          <xsd:documentation>OPCIONES DE TIPO DE REGISTRO IDT: Deficiencia o Infracción</xsd:documentation>
        </xsd:annotation>
        <xsd:restriction base="xsd:integer">
          <xsd:enumeration value="1">
            <xsd:annotation>
              <xsd:documentation>DEFICIENCIA</xsd:documentation>
            </xsd:annotation>
          </xsd:enumeration>
          <xsd:enumeration value="2">
            <xsd:annotation>
              <xsd:documentation>INFRACCIÓN</xsd:documentation>
            </xsd:annotation>
          </xsd:enumeration>
        </xsd:restriction>
      </xsd:simpleType>
      <xsd:complexType name="CTMedidaCorrectiva_IDT">
        <xsd:sequence>
          <xsd:element name="desc_medida" type="STTexto"/>
          <xsd:element name="tipo_medida" type="STTipoMedida_IDT"/>
          <xsd:element name="plazo_medida" type="xsd:date"/>
          <xsd:element name="codigo_medida" type="xsd:nonNegativeInteger"/>
        </xsd:sequence>
      </xsd:complexType>
      <xsd:simpleType name="STTipoMedida_IDT">
        <xsd:annotation>
          <xsd:documentation>OPCIONES DE TIPO DE MEDIDA IDT: Inmediata o Diferida</xsd:documentation>
        </xsd:annotation>
        <xsd:restriction base="xsd:integer">
          <xsd:enumeration value="1">
            <xsd:annotation>
              <xsd:documentation>INMEDIATA</xsd:documentation>
            </xsd:annotation>
          </xsd:enumeration>
          <xsd:enumeration value="2">
            <xsd:annotation>
              <xsd:documentation>DIFERIDA</xsd:documentation>
            </xsd:annotation>
          </xsd:enumeration>
        </xsd:restriction>
      </xsd:simpleType>
      <xsd:complexType name="CTSeguimientoMedidaCorrectiva_IDT">
        <xsd:sequence>
          <xsd:element name="desc_medida" type="STTexto"/>
          <xsd:element name="tipo_medida" type="STTipoMedida_IDT"/>
          <xsd:element name="plazo_medida" type="xsd:date"/>
          <xsd:element name="plazo_ampliado_medida" type="xsd:date" minOccurs="0"/>
          <xsd:element name="codigo_medida" type="xsd:nonNegativeInteger"/>
          <xsd:element name="fecha_seguimiento" type="xsd:date"/>
          <xsd:element name="cumplio_medida" type="STSiNo"/>
          <xsd:element name="glosa_seguimiento" type="STTexto"/>
        </xsd:sequence>
      </xsd:complexType>
      <xsd:simpleType name="STAccion">
        <xsd:annotation>
          <xsd:documentation>OPCIONES DE ACCION: 1, 2 o 3</xsd:documentation>
        </xsd:annotation>
        <xsd:restriction base="xsd:integer">
          <xsd:enumeration value="1">
            <xsd:annotation>
              <xsd:documentation>INSERCION (ANEXAR A LO EXISTENTE)</xsd:documentation>
            </xsd:annotation>
          </xsd:enumeration>
          <xsd:enumeration value="2">
            <xsd:annotation>
              <xsd:documentation>MODIFICACION (INSERCION DE LO ENVIADO Y ELIMINACION DE LO EXISTENTE)</xsd:documentation>
            </xsd:annotation>
          </xsd:enumeration>
          <xsd:enumeration value="3">
            <xsd:annotation>
              <xsd:documentation>ANULACION (ANULAR O ELIMINAR LA ZONA COMPLETA)</xsd:documentation>
            </xsd:annotation>
          </xsd:enumeration>
        </xsd:restriction>
      </xsd:simpleType>
      <xsd:simpleType name="STRALF_id">
        <xsd:annotation>
          <xsd:documentation>OPCIONES DE RALF_ID: 1, 2, 3, 4, 5 o 6</xsd:documentation>
        </xsd:annotation>
        <xsd:restriction base="xsd:integer">
          <xsd:enumeration value="1">
            <xsd:annotation>
              <xsd:documentation>DOCUMENTO DE NOTIFICACION</xsd:documentation>
            </xsd:annotation>
          </xsd:enumeration>
          <xsd:enumeration value="2">
            <xsd:annotation>
              <xsd:documentation>DOCUMENTO DE MEDIDAS INMEDIATAS</xsd:documentation>
            </xsd:annotation>
          </xsd:enumeration>
          <xsd:enumeration value="3">
            <xsd:annotation>
              <xsd:documentation>DOCUMENTO DE RECALIFICACION</xsd:documentation>
            </xsd:annotation>
          </xsd:enumeration>
          <xsd:enumeration value="4">
            <xsd:annotation>
              <xsd:documentation>DOCUMENTO CON EL INFORME DEL ACCIDENTE</xsd:documentation>
            </xsd:annotation>
          </xsd:enumeration>
          <xsd:enumeration value="5">
            <xsd:annotation>
              <xsd:documentation>DOCUMENTO CON EL INFORME DE CUMPLIMIENTO DE MEDIDAS PRESCRITAS</xsd:documentation>
            </xsd:annotation>
          </xsd:enumeration>
          <xsd:enumeration value="6">
            <xsd:annotation>
              <xsd:documentation>DOCUMENTO CON EL INFORME DE ACCIONES ADOPTADAS</xsd:documentation>
            </xsd:annotation>
          </xsd:enumeration>
        </xsd:restriction>
      </xsd:simpleType>
      <xsd:simpleType name="STCUN">
        <xsd:restriction base="xsd:integer">
          <xsd:minInclusive value="1"/>
        </xsd:restriction>
      </xsd:simpleType>
      <xsd:simpleType name="STCUV">
        <xsd:restriction base="xsd:integer">
          <xsd:minInclusive value="1"/>
        </xsd:restriction>
      </xsd:simpleType>
      <xsd:simpleType name="STTexto">
        <xsd:restriction base="xsd:string">
          <xsd:minLength value="1"/>
          <xsd:whiteSpace value="collapse"/>
        </xsd:restriction>
      </xsd:simpleType>
      <xsd:simpleType name="STBase64">
        <xsd:restriction base="xsd:base64Binary">
          <xsd:minLength value="20"/>
        </xsd:restriction>
      </xsd:simpleType>
      <xsd:complexType name="CTCodificacion_enfermedad">
        <xsd:sequence>
          <xsd:element name="codigo_agente_enfermedad" type="STCodigo_agente_enfermedad"/>
        </xsd:sequence>
      </xsd:complexType>
      <xsd:complexType name="CTCodificacion_accidente">
        <xsd:sequence>
          <xsd:element name="codigo_forma" type="STCodigo_forma"/>
          <xsd:element name="codigo_agente_accidente" type="STCodigo_agente_accidente"/>
          <xsd:element name="codigo_intencionalidad" type="STCodigo_intencionalidad"/>
          <xsd:element name="codigo_modo_transporte" type="STCodigo_modo_transporte"/>
          <xsd:element name="codigo_papel_lesionado" type="STCodigo_papel_lesionado"/>
          <xsd:element name="codigo_contraparte" type="STCodigo_contraparte"/>
          <xsd:element name="codigo_tipo_evento" type="STCodigo_Tipo_evento"/>
        </xsd:sequence>
      </xsd:complexType>
      <xsd:complexType name="CTVerificacionMedidas">
        <xsd:sequence>
          <xsd:element name="medida" type="STTexto" minOccurs="0" maxOccurs="unbounded"/>
        </xsd:sequence>
        <xsd:attribute name="fecha_verificacion" use="required" type="xsd:date"/>
      </xsd:complexType>
      <xsd:complexType name="CTAntecedente_grado_inc">
        <xsd:sequence maxOccurs="unbounded">
          <xsd:element name="diagnostico" type="xsd:string"/>
          <xsd:element name="secuelas" type="xsd:string"/>
          <xsd:element name="grado_incapacidad" type="xsd:decimal"/>
        </xsd:sequence>
      </xsd:complexType>
      <xsd:simpleType name="STOrigen_informacion">
        <xsd:annotation>
          <xsd:documentation>Origen de la entrega de información</xsd:documentation>
        </xsd:annotation>
        <xsd:restriction base="xsd:integer">
          <xsd:enumeration value="1">
            <xsd:annotation>
              <xsd:documentation>Electrónico</xsd:documentation>
            </xsd:annotation>
          </xsd:enumeration>
          <xsd:enumeration value="2">
            <xsd:annotation>
              <xsd:documentation>Papel</xsd:documentation>
            </xsd:annotation>
          </xsd:enumeration>
        </xsd:restriction>
      </xsd:simpleType>
      <xsd:complexType name="CTResolucion">
        <xsd:sequence>
          <xsd:element name="codigo_funcionario" type="STCodigo_funcionario"/>
          <xsd:element name="anno" type="STAnno"/>
          <xsd:element name="numero_resolucion" type="xsd:positiveInteger"/>
          <xsd:element name="correlativo" type="xsd:positiveInteger"/>
        </xsd:sequence>
      </xsd:complexType>
      <xsd:complexType name="CTNumero_Fiscalizacion">
        <xsd:sequence>
          <xsd:element name="nro_fiscalizacion" type="STNumero_fiscalizacion"/>
          <xsd:element name="anno" type="STAnno"/>
        </xsd:sequence>
      </xsd:complexType>
      <xsd:simpleType name="STCodigo_fiscalizador">
        <xsd:annotation>
          <xsd:documentation>CODIGOS DE FISCALIZADOR</xsd:documentation>
        </xsd:annotation>
        <xsd:restriction base="xsd:positiveInteger">
          <xsd:enumeration value="1">
            <xsd:annotation>
              <xsd:documentation>OPCION 1</xsd:documentation>
            </xsd:annotation>
          </xsd:enumeration>
          <xsd:enumeration value="2">
            <xsd:annotation>
              <xsd:documentation>OPCION 2</xsd:documentation>
            </xsd:annotation>
          </xsd:enumeration>
          <xsd:enumeration value="3">
            <xsd:annotation>
              <xsd:documentation>OPCION 3</xsd:documentation>
            </xsd:annotation>
          </xsd:enumeration>
        </xsd:restriction>
      </xsd:simpleType>
      <xsd:simpleType name="STNumero_fiscalizacion">
        <xsd:annotation>
          <xsd:documentation>NUMERO DE FISCALIZACION</xsd:documentation>
        </xsd:annotation>
        <xsd:restriction base="xsd:positiveInteger">
          <xsd:enumeration value="1">
            <xsd:annotation>
              <xsd:documentation>OPCION 1</xsd:documentation>
            </xsd:annotation>
          </xsd:enumeration>
          <xsd:enumeration value="2">
            <xsd:annotation>
              <xsd:documentation>OPCION 2</xsd:documentation>
            </xsd:annotation>
          </xsd:enumeration>
          <xsd:enumeration value="3">
            <xsd:annotation>
              <xsd:documentation>OPCION 3</xsd:documentation>
            </xsd:annotation>
          </xsd:enumeration>
        </xsd:restriction>
      </xsd:simpleType>
      <xsd:simpleType name="STCodigo_funcionario">
        <xsd:restriction base="xsd:positiveInteger">
          <xsd:pattern value="\d{4}"/>
        </xsd:restriction>
      </xsd:simpleType>
      <xsd:simpleType name="STAnno">
        <xsd:restriction base="xsd:nonNegativeInteger">
          <xsd:minInclusive value="1900"/>
          <xsd:maxInclusive value="2100"/>
        </xsd:restriction>
      </xsd:simpleType>
      <xsd:complexType name="CTDireccion">
        <xsd:sequence>
          <xsd:element name="tipo_calle" type="STTipoCalle" minOccurs="0"/>
          <xsd:element name="nombre_calle" type="xsd:string"/>
          <xsd:element name="numero" type="xsd:integer" minOccurs="0"/>
          <xsd:element name="resto_direccion" type="xsd:string" minOccurs="0"/>
          <xsd:element name="localidad" type="xsd:string" minOccurs="0"/>
          <xsd:element name="comuna" type="STCodigo_comuna"/>
        </xsd:sequence>
      </xsd:complexType>
      <xsd:complexType name="CTDireccionEmpleador">
        <xsd:sequence>
          <xsd:element name="tipo_calle" type="STTipoCalle"/>
          <xsd:element name="nombre_calle" type="STTexto"/>
          <xsd:element name="numero" type="xsd:integer"/>
          <xsd:element name="resto_direccion" type="xsd:string"/>
          <xsd:element name="localidad" type="xsd:string"/>
          <xsd:element name="comuna" type="STCodigo_comuna"/>
        </xsd:sequence>
      </xsd:complexType>
      <xsd:complexType name="CTDireccionCentroTrabajo">
        <xsd:sequence>
          <xsd:element name="tipo_calle_ct" type="STTipoCalle"/>
          <xsd:element name="nombre_calle_ct" type="STTexto"/>
          <xsd:element name="numero_ct" type="xsd:integer"/>
          <xsd:element name="resto_direccion_ct" type="xsd:string"/>
          <xsd:element name="localidad_ct" type="xsd:string"/>
          <xsd:element name="comuna_ct" type="STCodigo_comuna"/>
        </xsd:sequence>
      </xsd:complexType>
      <xsd:simpleType name="STTipoCalle">
        <xsd:annotation>
          <xsd:documentation>TIPOS DE CALLES</xsd:documentation>
        </xsd:annotation>
        <xsd:restriction base="xsd:positiveInteger">
          <xsd:enumeration value="1">
            <xsd:annotation>
              <xsd:documentation>Avenida</xsd:documentation>
            </xsd:annotation>
          </xsd:enumeration>
          <xsd:enumeration value="2">
            <xsd:annotation>
              <xsd:documentation>Calle</xsd:documentation>
            </xsd:annotation>
          </xsd:enumeration>
          <xsd:enumeration value="3">
            <xsd:annotation>
              <xsd:documentation>Pasaje</xsd:documentation>
            </xsd:annotation>
          </xsd:enumeration>
        </xsd:restriction>
      </xsd:simpleType>
      <xsd:simpleType name="STTipo_empresa">
        <xsd:annotation>
          <xsd:documentation>TIPOS DE EMPRESA</xsd:documentation>
        </xsd:annotation>
        <xsd:restriction base="xsd:positiveInteger">
          <xsd:enumeration value="1">
            <xsd:annotation>
              <xsd:documentation>PRINCIPAL</xsd:documentation>
            </xsd:annotation>
          </xsd:enumeration>
          <xsd:enumeration value="2">
            <xsd:annotation>
              <xsd:documentation>CONTRATISTA</xsd:documentation>
            </xsd:annotation>
          </xsd:enumeration>
          <xsd:enumeration value="3">
            <xsd:annotation>
              <xsd:documentation>SUBCONTRATISTA</xsd:documentation>
            </xsd:annotation>
          </xsd:enumeration>
          <xsd:enumeration value="4">
            <xsd:annotation>
              <xsd:documentation>DE SERVICIOS TRANSITORIOS</xsd:documentation>
            </xsd:annotation>
          </xsd:enumeration>
        </xsd:restriction>
      </xsd:simpleType>
      <xsd:simpleType name="STPropiedad_empresa">
        <xsd:annotation>
          <xsd:documentation>CALIDAD DE LA PROPIEDAD DE LA EMPRESA</xsd:documentation>
        </xsd:annotation>
        <xsd:restriction base="xsd:positiveInteger">
          <xsd:enumeration value="1">
            <xsd:annotation>
              <xsd:documentation>PRIVADA</xsd:documentation>
            </xsd:annotation>
          </xsd:enumeration>
          <xsd:enumeration value="2">
            <xsd:annotation>
              <xsd:documentation>PUBLICA</xsd:documentation>
            </xsd:annotation>
          </xsd:enumeration>
        </xsd:restriction>
      </xsd:simpleType>
      <xsd:simpleType name="STUltimaEvaluacionTasa">
        <xsd:annotation>
          <xsd:documentation>TIPOS DE RESULTADOS DE LA TASA EN RELACION A LA ULTIMA EVALUACION</xsd:documentation>
        </xsd:annotation>
        <xsd:restriction base="xsd:positiveInteger">
          <xsd:enumeration value="1">
            <xsd:annotation>
              <xsd:documentation>Se mantuvo</xsd:documentation>
            </xsd:annotation>
          </xsd:enumeration>
          <xsd:enumeration value="2">
            <xsd:annotation>
              <xsd:documentation>Fue rebajada</xsd:documentation>
            </xsd:annotation>
          </xsd:enumeration>
          <xsd:enumeration value="3">
            <xsd:annotation>
              <xsd:documentation>Fue recargada</xsd:documentation>
            </xsd:annotation>
          </xsd:enumeration>
        </xsd:restriction>
      </xsd:simpleType>
      <xsd:simpleType name="STLugarDefuncion">
        <xsd:annotation>
          <xsd:documentation>TIPOS DE LUGARES DE DEFUNCION</xsd:documentation>
        </xsd:annotation>
        <xsd:restriction base="xsd:positiveInteger">
          <xsd:enumeration value="1">
            <xsd:annotation>
              <xsd:documentation>Mismo lugar del Accidente</xsd:documentation>
            </xsd:annotation>
          </xsd:enumeration>
          <xsd:enumeration value="2">
            <xsd:annotation>
              <xsd:documentation>Traslado al Centro Asistencial</xsd:documentation>
            </xsd:annotation>
          </xsd:enumeration>
          <xsd:enumeration value="3">
            <xsd:annotation>
              <xsd:documentation>Centro Asistencial</xsd:documentation>
            </xsd:annotation>
          </xsd:enumeration>
          <xsd:enumeration value="4">
            <xsd:annotation>
              <xsd:documentation>Otro (indicar lugar)</xsd:documentation>
            </xsd:annotation>
          </xsd:enumeration>
        </xsd:restriction>
      </xsd:simpleType>
      <xsd:simpleType name="STTipoContratoExperto">
        <xsd:annotation>
          <xsd:documentation>TIPOS DE CONTRATOS PARA EL EXPERTO EN PREVENCION</xsd:documentation>
        </xsd:annotation>
        <xsd:restriction base="xsd:positiveInteger">
          <xsd:enumeration value="1">
            <xsd:annotation>
              <xsd:documentation>Honorarios jornada parcial</xsd:documentation>
            </xsd:annotation>
          </xsd:enumeration>
          <xsd:enumeration value="2">
            <xsd:annotation>
              <xsd:documentation>Honorarios jornada completa</xsd:documentation>
            </xsd:annotation>
          </xsd:enumeration>
          <xsd:enumeration value="3">
            <xsd:annotation>
              <xsd:documentation>Contrato indefinido jornada parcial</xsd:documentation>
            </xsd:annotation>
          </xsd:enumeration>
          <xsd:enumeration value="4">
            <xsd:annotation>
              <xsd:documentation>Contrato indefinido jornada completa</xsd:documentation>
            </xsd:annotation>
          </xsd:enumeration>
          <xsd:enumeration value="5">
            <xsd:annotation>
              <xsd:documentation>Contrato plazo fijo jornada parcial</xsd:documentation>
            </xsd:annotation>
          </xsd:enumeration>
          <xsd:enumeration value="6">
            <xsd:annotation>
              <xsd:documentation>Contrato plazo fijo jornada completa</xsd:documentation>
            </xsd:annotation>
          </xsd:enumeration>
          <xsd:enumeration value="7">
            <xsd:annotation>
              <xsd:documentation>Otro</xsd:documentation>
            </xsd:annotation>
          </xsd:enumeration>
        </xsd:restriction>
      </xsd:simpleType>
      <xsd:simpleType name="STDiasJornadaParcial">
        <xsd:annotation>
          <xsd:documentation>DIAS DE TRABAJO JORNADA PARCIAL</xsd:documentation>
        </xsd:annotation>
        <xsd:restriction base="xsd:positiveInteger">
          <xsd:enumeration value="1">
            <xsd:annotation>
              <xsd:documentation>1 día</xsd:documentation>
            </xsd:annotation>
          </xsd:enumeration>
          <xsd:enumeration value="2">
            <xsd:annotation>
              <xsd:documentation>1,5 días</xsd:documentation>
            </xsd:annotation>
          </xsd:enumeration>
          <xsd:enumeration value="3">
            <xsd:annotation>
              <xsd:documentation>2 días</xsd:documentation>
            </xsd:annotation>
          </xsd:enumeration>
          <xsd:enumeration value="4">
            <xsd:annotation>
              <xsd:documentation>2,5 días</xsd:documentation>
            </xsd:annotation>
          </xsd:enumeration>
          <xsd:enumeration value="5">
            <xsd:annotation>
              <xsd:documentation>3 días</xsd:documentation>
            </xsd:annotation>
          </xsd:enumeration>
          <xsd:enumeration value="6">
            <xsd:annotation>
              <xsd:documentation>3,5 días</xsd:documentation>
            </xsd:annotation>
          </xsd:enumeration>
          <xsd:enumeration value="7">
            <xsd:annotation>
              <xsd:documentation>4 días</xsd:documentation>
            </xsd:annotation>
          </xsd:enumeration>
        </xsd:restriction>
      </xsd:simpleType>
      <xsd:simpleType name="STNumSEREMI">
        <xsd:annotation>
          <xsd:documentation>NUMERO IDENTIFICACION SEREMI</xsd:documentation>
        </xsd:annotation>
        <xsd:restriction base="xsd:positiveInteger">
          <xsd:enumeration value="1">
            <xsd:annotation>
              <xsd:documentation>Seremi de Salud de la Región de Arica y Parinacota</xsd:documentation>
            </xsd:annotation>
          </xsd:enumeration>
          <xsd:enumeration value="2">
            <xsd:annotation>
              <xsd:documentation>Seremi de Salud de la Región de Tarapacá</xsd:documentation>
            </xsd:annotation>
          </xsd:enumeration>
          <xsd:enumeration value="3">
            <xsd:annotation>
              <xsd:documentation>Seremi de Salud de la Región de Antofagasta</xsd:documentation>
            </xsd:annotation>
          </xsd:enumeration>
          <xsd:enumeration value="4">
            <xsd:annotation>
              <xsd:documentation>Seremi de Salud de la Región de Atacama</xsd:documentation>
            </xsd:annotation>
          </xsd:enumeration>
          <xsd:enumeration value="5">
            <xsd:annotation>
              <xsd:documentation>Seremi de Salud de la Región de Coquimbo</xsd:documentation>
            </xsd:annotation>
          </xsd:enumeration>
          <xsd:enumeration value="6">
            <xsd:annotation>
              <xsd:documentation>Seremi de Salud de la Región de Valparaíso</xsd:documentation>
            </xsd:annotation>
          </xsd:enumeration>
          <xsd:enumeration value="7">
            <xsd:annotation>
              <xsd:documentation>Seremi de Salud de la Región Metropolitana</xsd:documentation>
            </xsd:annotation>
          </xsd:enumeration>
          <xsd:enumeration value="8">
            <xsd:annotation>
              <xsd:documentation>Seremi de Salud de la Región del Libertador General Bernardo O'Higgins</xsd:documentation>
            </xsd:annotation>
          </xsd:enumeration>
          <xsd:enumeration value="9">
            <xsd:annotation>
              <xsd:documentation>Seremi de Salud de la Región del Maule</xsd:documentation>
            </xsd:annotation>
          </xsd:enumeration>
          <xsd:enumeration value="10">
            <xsd:annotation>
              <xsd:documentation>Seremi de Salud de la Región del Biobío</xsd:documentation>
            </xsd:annotation>
          </xsd:enumeration>
          <xsd:enumeration value="11">
            <xsd:annotation>
              <xsd:documentation>Seremi de Salud de la Región de La Araucanía</xsd:documentation>
            </xsd:annotation>
          </xsd:enumeration>
          <xsd:enumeration value="12">
            <xsd:annotation>
              <xsd:documentation>Seremi de Salud de la Región de Los Ríos</xsd:documentation>
            </xsd:annotation>
          </xsd:enumeration>
          <xsd:enumeration value="13">
            <xsd:annotation>
              <xsd:documentation>Seremi de Salud de la Región de Los Lagos</xsd:documentation>
            </xsd:annotation>
          </xsd:enumeration>
          <xsd:enumeration value="14">
            <xsd:annotation>
              <xsd:documentation>Seremi de Salud de la Región de Aisén del General Carlos Ibáñez del Campo</xsd:documentation>
            </xsd:annotation>
          </xsd:enumeration>
          <xsd:enumeration value="15">
            <xsd:annotation>
              <xsd:documentation>Seremi de Salud de la Región de Magallanes y la Antártica Chilena</xsd:documentation>
            </xsd:annotation>
          </xsd:enumeration>
        </xsd:restriction>
      </xsd:simpleType>
      <xsd:complexType name="CTPersona">
        <xsd:sequence>
          <xsd:element name="apellido_paterno" type="STTexto"/>
          <xsd:element name="apellido_materno" type="xsd:string"/>
          <xsd:element name="nombres" type="STTexto"/>
          <xsd:element name="rut" type="STRut"/>
          <xsd:element name="fecha_nacimiento" type="xsd:date"/>
          <xsd:element name="edad" type="xsd:nonNegativeInteger"/>
          <xsd:element name="sexo" type="STSexo"/>
          <xsd:element name="pais_nacionalidad" type="STPais_nacionalidad" minOccurs="0"/>
        </xsd:sequence>
      </xsd:complexType>
      <xsd:complexType name="CTPersonaRALF">
        <xsd:sequence>
          <xsd:element name="apellido_paterno" type="STTexto"/>
          <xsd:element name="apellido_materno" type="xsd:string"/>
          <xsd:element name="nombres" type="STTexto"/>
          <xsd:element name="rut" type="STRut"/>
        </xsd:sequence>
      </xsd:complexType>
      <xsd:complexType name="CTPersona_IDT">
        <xsd:sequence>
          <xsd:element name="apellido_paterno" type="STTexto"/>
          <xsd:element name="apellido_materno" type="xsd:string"/>
          <xsd:element name="nombres" type="STTexto"/>
          <xsd:element name="rut" type="STRut"/>
        </xsd:sequence>
      </xsd:complexType>
      <xsd:complexType name="CTPlazo">
        <xsd:sequence>
          <xsd:element name="dias" type="STTexto"/>
          <xsd:element name="semanas" type="STTexto"/>
          <xsd:element name="meses" type="STTexto"/>
          <xsd:element name="semestres" type="STTexto"/>
        </xsd:sequence>
      </xsd:complexType>
      <xsd:simpleType name="STRut">
        <xsd:annotation>
          <xsd:documentation>RUT CON DIGITO VERIFICADOR</xsd:documentation>
        </xsd:annotation>
        <xsd:restriction base="xsd:string">
          <xsd:pattern value="[0-9]{1,8}-([0-9]|K)"/>
        </xsd:restriction>
      </xsd:simpleType>
      <xsd:simpleType name="STIDMedida">
        <xsd:annotation>
          <xsd:documentation>CODIGO CON LA FORMA "M + UN NUMERO"</xsd:documentation>
        </xsd:annotation>
        <xsd:restriction base="xsd:string">
          <xsd:pattern value="[m|M]([0-9]+)"/>
        </xsd:restriction>
      </xsd:simpleType>
      <xsd:simpleType name="STCIE10">
        <xsd:annotation>
          <xsd:documentation>PATRON DE VERIFICACION DE CIE 10</xsd:documentation>
        </xsd:annotation>
        <xsd:restriction base="xsd:string">
          <xsd:pattern value="[A-Za-z][0-9]{2}.([0-9]{1,2}|[xX])"/>
        </xsd:restriction>
      </xsd:simpleType>
      <xsd:simpleType name="STCodigo_agente_enfermedad">
        <xsd:annotation>
          <xsd:documentation>Código del agente en caso de enfermedad profesional</xsd:documentation>
        </xsd:annotation>
        <xsd:restriction base="xsd:string">
          <xsd:pattern value="[0-9]{1}\s[0-9]{1}\s[0-9]{2}\s[0-9]{2}\s[0-9]{2}\s"/>
        </xsd:restriction>
      </xsd:simpleType>
      <xsd:simpleType name="STCIF">
        <xsd:annotation>
          <xsd:documentation>Código del agente en caso de enfermedad profesional</xsd:documentation>
        </xsd:annotation>
        <xsd:restriction base="xsd:string">
          <xsd:pattern value="[A-Z][0-9]*.[0-9]*"/>
        </xsd:restriction>
      </xsd:simpleType>
      <xsd:simpleType name="STSexo">
        <xsd:annotation>
          <xsd:documentation>OPCIONES DE SEXO</xsd:documentation>
        </xsd:annotation>
        <xsd:restriction base="xsd:positiveInteger">
          <xsd:enumeration value="1">
            <xsd:annotation>
              <xsd:documentation>HOMBRE</xsd:documentation>
            </xsd:annotation>
          </xsd:enumeration>
          <xsd:enumeration value="2">
            <xsd:annotation>
              <xsd:documentation>MUJER</xsd:documentation>
            </xsd:annotation>
          </xsd:enumeration>
        </xsd:restriction>
      </xsd:simpleType>
      <xsd:simpleType name="STTipoCapacitacion">
        <xsd:annotation>
          <xsd:documentation>TIPO DE CAPACITACION</xsd:documentation>
        </xsd:annotation>
        <xsd:restriction base="xsd:positiveInteger">
          <xsd:enumeration value="1">
            <xsd:annotation>
              <xsd:documentation>CHARLA</xsd:documentation>
            </xsd:annotation>
          </xsd:enumeration>
          <xsd:enumeration value="2">
            <xsd:annotation>
              <xsd:documentation>SEMINARIO</xsd:documentation>
            </xsd:annotation>
          </xsd:enumeration>
          <xsd:enumeration value="3">
            <xsd:annotation>
              <xsd:documentation>CURSO</xsd:documentation>
            </xsd:annotation>
          </xsd:enumeration>
          <xsd:enumeration value="4">
            <xsd:annotation>
              <xsd:documentation>TALLER</xsd:documentation>
            </xsd:annotation>
          </xsd:enumeration>
          <xsd:enumeration value="5">
            <xsd:annotation>
              <xsd:documentation>OTRO</xsd:documentation>
            </xsd:annotation>
          </xsd:enumeration>
        </xsd:restriction>
      </xsd:simpleType>
      <xsd:simpleType name="STModalidadCapacitacion">
        <xsd:annotation>
          <xsd:documentation>MODALIDAD DE CAPACITACION</xsd:documentation>
        </xsd:annotation>
        <xsd:restriction base="xsd:positiveInteger">
          <xsd:enumeration value="1">
            <xsd:annotation>
              <xsd:documentation>PRESENCIAL</xsd:documentation>
            </xsd:annotation>
          </xsd:enumeration>
          <xsd:enumeration value="2">
            <xsd:annotation>
              <xsd:documentation>SEMI-PRESENCIAL</xsd:documentation>
            </xsd:annotation>
          </xsd:enumeration>
          <xsd:enumeration value="3">
            <xsd:annotation>
              <xsd:documentation>E-LEARNING</xsd:documentation>
            </xsd:annotation>
          </xsd:enumeration>
        </xsd:restriction>
      </xsd:simpleType>
      <xsd:simpleType name="STAlcanceCapacitacion">
        <xsd:annotation>
          <xsd:documentation>ALCANCE DE CAPACITACION</xsd:documentation>
        </xsd:annotation>
        <xsd:restriction base="xsd:positiveInteger">
          <xsd:enumeration value="1">
            <xsd:annotation>
              <xsd:documentation>ABIERTO</xsd:documentation>
            </xsd:annotation>
          </xsd:enumeration>
          <xsd:enumeration value="2">
            <xsd:annotation>
              <xsd:documentation>CERRADO</xsd:documentation>
            </xsd:annotation>
          </xsd:enumeration>
        </xsd:restriction>
      </xsd:simpleType>
      <xsd:simpleType name="STOrigenCapacitacion">
        <xsd:annotation>
          <xsd:documentation>ORIGEN DE LA CAPACITACION</xsd:documentation>
        </xsd:annotation>
        <xsd:restriction base="xsd:positiveInteger">
          <xsd:enumeration value="1">
            <xsd:annotation>
              <xsd:documentation>PROGRAMADO</xsd:documentation>
            </xsd:annotation>
          </xsd:enumeration>
          <xsd:enumeration value="2">
            <xsd:annotation>
              <xsd:documentation>NO PROGRAMADO</xsd:documentation>
            </xsd:annotation>
          </xsd:enumeration>
        </xsd:restriction>
      </xsd:simpleType>
      <xsd:simpleType name="STSedeCapacitacion">
        <xsd:annotation>
          <xsd:documentation>SEDE PREVISTA PARA LA CAPACITACION</xsd:documentation>
        </xsd:annotation>
        <xsd:restriction base="xsd:positiveInteger">
          <xsd:enumeration value="1">
            <xsd:annotation>
              <xsd:documentation>SEDE OA</xsd:documentation>
            </xsd:annotation>
          </xsd:enumeration>
          <xsd:enumeration value="2">
            <xsd:annotation>
              <xsd:documentation>SEDE EMPRESA</xsd:documentation>
            </xsd:annotation>
          </xsd:enumeration>
          <xsd:enumeration value="3">
            <xsd:annotation>
              <xsd:documentation>VIRTUAL</xsd:documentation>
            </xsd:annotation>
          </xsd:enumeration>
          <xsd:enumeration value="4">
            <xsd:annotation>
              <xsd:documentation>OTRA</xsd:documentation>
            </xsd:annotation>
          </xsd:enumeration>
        </xsd:restriction>
      </xsd:simpleType>
      <xsd:simpleType name="STPlanesPrevencion">
        <xsd:annotation>
          <xsd:documentation>PLANES ASOCIADOS A LA CAPACITACION</xsd:documentation>
        </xsd:annotation>
        <xsd:restriction base="xsd:positiveInteger">
          <xsd:enumeration value="1">
            <xsd:annotation>
              <xsd:documentation>OPCION 1</xsd:documentation>
            </xsd:annotation>
          </xsd:enumeration>
          <xsd:enumeration value="2">
            <xsd:annotation>
              <xsd:documentation>OPCION 2</xsd:documentation>
            </xsd:annotation>
          </xsd:enumeration>
          <xsd:enumeration value="3">
            <xsd:annotation>
              <xsd:documentation>OPCION 3</xsd:documentation>
            </xsd:annotation>
          </xsd:enumeration>
        </xsd:restriction>
      </xsd:simpleType>
      <xsd:simpleType name="STMateriasCapacitacion">
        <xsd:annotation>
          <xsd:documentation>TEMATICAS O MATERIAS ASOCIADAS A LA CAPACITACION</xsd:documentation>
        </xsd:annotation>
        <xsd:restriction base="xsd:positiveInteger">
          <xsd:enumeration value="1">
            <xsd:annotation>
              <xsd:documentation>OPCION 1</xsd:documentation>
            </xsd:annotation>
          </xsd:enumeration>
          <xsd:enumeration value="2">
            <xsd:annotation>
              <xsd:documentation>OPCION 2</xsd:documentation>
            </xsd:annotation>
          </xsd:enumeration>
          <xsd:enumeration value="3">
            <xsd:annotation>
              <xsd:documentation>OPCION 3</xsd:documentation>
            </xsd:annotation>
          </xsd:enumeration>
        </xsd:restriction>
      </xsd:simpleType>
      <xsd:simpleType name="STFactoresRiesgo">
        <xsd:annotation>
          <xsd:documentation>FACTORES DE RIESGO QUE ATACA LA CAPACITACION</xsd:documentation>
        </xsd:annotation>
        <xsd:restriction base="xsd:positiveInteger">
          <xsd:enumeration value="1">
            <xsd:annotation>
              <xsd:documentation>OPCION 1</xsd:documentation>
            </xsd:annotation>
          </xsd:enumeration>
          <xsd:enumeration value="2">
            <xsd:annotation>
              <xsd:documentation>OPCION 2</xsd:documentation>
            </xsd:annotation>
          </xsd:enumeration>
          <xsd:enumeration value="3">
            <xsd:annotation>
              <xsd:documentation>OPCION 3</xsd:documentation>
            </xsd:annotation>
          </xsd:enumeration>
          <xsd:enumeration value="4">
            <xsd:annotation>
              <xsd:documentation>OPCION 4</xsd:documentation>
            </xsd:annotation>
          </xsd:enumeration>
          <xsd:enumeration value="5">
            <xsd:annotation>
              <xsd:documentation>OPCION 5</xsd:documentation>
            </xsd:annotation>
          </xsd:enumeration>
          <xsd:enumeration value="6">
            <xsd:annotation>
              <xsd:documentation>OPCION 6</xsd:documentation>
            </xsd:annotation>
          </xsd:enumeration>
        </xsd:restriction>
      </xsd:simpleType>
      <xsd:simpleType name="STGradoDictaCapacitacion">
        <xsd:annotation>
          <xsd:documentation>GRADO O CERTIFICACION DE QUIEN DEBE DICTAR LA CAPACITACION</xsd:documentation>
        </xsd:annotation>
        <xsd:restriction base="xsd:positiveInteger">
          <xsd:enumeration value="1">
            <xsd:annotation>
              <xsd:documentation>GRADO ACADEMICO</xsd:documentation>
            </xsd:annotation>
          </xsd:enumeration>
          <xsd:enumeration value="2">
            <xsd:annotation>
              <xsd:documentation>CERTIFICACION ESPECIAL</xsd:documentation>
            </xsd:annotation>
          </xsd:enumeration>
          <xsd:enumeration value="3">
            <xsd:annotation>
              <xsd:documentation>NO APLICA</xsd:documentation>
            </xsd:annotation>
          </xsd:enumeration>
        </xsd:restriction>
      </xsd:simpleType>
      <xsd:simpleType name="STDestinatariosCapacitacion">
        <xsd:annotation>
          <xsd:documentation>DESTINATARIOS O PERSONAS OBJETIVO DE LA CAPACITACION</xsd:documentation>
        </xsd:annotation>
        <xsd:restriction base="xsd:positiveInteger">
          <xsd:enumeration value="1">
            <xsd:annotation>
              <xsd:documentation>PROFESIONALES</xsd:documentation>
            </xsd:annotation>
          </xsd:enumeration>
          <xsd:enumeration value="2">
            <xsd:annotation>
              <xsd:documentation>TRABAJADORES</xsd:documentation>
            </xsd:annotation>
          </xsd:enumeration>
          <xsd:enumeration value="3">
            <xsd:annotation>
              <xsd:documentation>COMITES PARITARIOS</xsd:documentation>
            </xsd:annotation>
          </xsd:enumeration>
          <xsd:enumeration value="4">
            <xsd:annotation>
              <xsd:documentation>MONITORES (guias de formacion)</xsd:documentation>
            </xsd:annotation>
          </xsd:enumeration>
          <xsd:enumeration value="5">
            <xsd:annotation>
              <xsd:documentation>TODOS</xsd:documentation>
            </xsd:annotation>
          </xsd:enumeration>
          <xsd:enumeration value="6">
            <xsd:annotation>
              <xsd:documentation>OTROS</xsd:documentation>
            </xsd:annotation>
          </xsd:enumeration>
        </xsd:restriction>
      </xsd:simpleType>
      <xsd:simpleType name="STEvaluacionAsistentesCapacitacion">
        <xsd:annotation>
          <xsd:documentation>EVALUACION DE LOS ASISTENTES A LA CAPACITACION</xsd:documentation>
        </xsd:annotation>
        <xsd:restriction base="xsd:positiveInteger">
          <xsd:enumeration value="1">
            <xsd:annotation>
              <xsd:documentation>REQUERIDA</xsd:documentation>
            </xsd:annotation>
          </xsd:enumeration>
          <xsd:enumeration value="2">
            <xsd:annotation>
              <xsd:documentation>NO REQUERIDA</xsd:documentation>
            </xsd:annotation>
          </xsd:enumeration>
          <xsd:enumeration value="3">
            <xsd:annotation>
              <xsd:documentation>OPCIONAL</xsd:documentation>
            </xsd:annotation>
          </xsd:enumeration>
        </xsd:restriction>
      </xsd:simpleType>
      <xsd:simpleType name="STLugarEjecucionCapacitacion">
        <xsd:annotation>
          <xsd:documentation>LUGAR PRINCIPAL DE LA EJECUCION DE LA CAPACITACION</xsd:documentation>
        </xsd:annotation>
        <xsd:restriction base="xsd:positiveInteger">
          <xsd:enumeration value="1">
            <xsd:annotation>
              <xsd:documentation>SEDE OA</xsd:documentation>
            </xsd:annotation>
          </xsd:enumeration>
          <xsd:enumeration value="2">
            <xsd:annotation>
              <xsd:documentation>SEDE EMPRESA</xsd:documentation>
            </xsd:annotation>
          </xsd:enumeration>
          <xsd:enumeration value="3">
            <xsd:annotation>
              <xsd:documentation>OTRO</xsd:documentation>
            </xsd:annotation>
          </xsd:enumeration>
          <xsd:enumeration value="4">
            <xsd:annotation>
              <xsd:documentation>NO APLICA</xsd:documentation>
            </xsd:annotation>
          </xsd:enumeration>
        </xsd:restriction>
      </xsd:simpleType>
      <xsd:simpleType name="STEvaluacionefectivaAsistentesCapacitacion">
        <xsd:annotation>
          <xsd:documentation>EVALUACION EFECTIVA DE LOS ASISTENTES A LA CAPACITACION</xsd:documentation>
        </xsd:annotation>
        <xsd:restriction base="xsd:positiveInteger">
          <xsd:enumeration value="1">
            <xsd:annotation>
              <xsd:documentation>NO EVALUADOS</xsd:documentation>
            </xsd:annotation>
          </xsd:enumeration>
          <xsd:enumeration value="2">
            <xsd:annotation>
              <xsd:documentation>EVALUADOS CON NOTA</xsd:documentation>
            </xsd:annotation>
          </xsd:enumeration>
          <xsd:enumeration value="3">
            <xsd:annotation>
              <xsd:documentation>EVALUADOS DE OTRA FORMA</xsd:documentation>
            </xsd:annotation>
          </xsd:enumeration>
        </xsd:restriction>
      </xsd:simpleType>
      <xsd:simpleType name="STGrupoEspecial">
        <xsd:annotation>
          <xsd:documentation>GRUPO ESPECIAL DE LA CAPACITACION</xsd:documentation>
        </xsd:annotation>
        <xsd:restriction base="xsd:positiveInteger">
          <xsd:enumeration value="1">
            <xsd:annotation>
              <xsd:documentation>COMITE PARITARIO</xsd:documentation>
            </xsd:annotation>
          </xsd:enumeration>
          <xsd:enumeration value="2">
            <xsd:annotation>
              <xsd:documentation>MONITORES</xsd:documentation>
            </xsd:annotation>
          </xsd:enumeration>
          <xsd:enumeration value="3">
            <xsd:annotation>
              <xsd:documentation>GUIAS DE FORMACION</xsd:documentation>
            </xsd:annotation>
          </xsd:enumeration>
          <xsd:enumeration value="4">
            <xsd:annotation>
              <xsd:documentation>OTROS</xsd:documentation>
            </xsd:annotation>
          </xsd:enumeration>
        </xsd:restriction>
      </xsd:simpleType>
      <xsd:simpleType name="STAprobado">
        <xsd:annotation>
          <xsd:documentation>APROBACION EN LA CAPACITACION</xsd:documentation>
        </xsd:annotation>
        <xsd:restriction base="xsd:positiveInteger">
          <xsd:enumeration value="1">
            <xsd:annotation>
              <xsd:documentation>APROBADO</xsd:documentation>
            </xsd:annotation>
          </xsd:enumeration>
          <xsd:enumeration value="2">
            <xsd:annotation>
              <xsd:documentation>NO APROBADO</xsd:documentation>
            </xsd:annotation>
          </xsd:enumeration>
        </xsd:restriction>
      </xsd:simpleType>
      <xsd:complexType name="CTFechasHorariosEjecucionCapacitacion">
        <xsd:sequence>
          <xsd:element name="fecha_hora_inicio" type="xsd:dateTime"/>
          <xsd:element name="fecha_hora_termino" type="xsd:dateTime"/>
        </xsd:sequence>
      </xsd:complexType>
      <xsd:complexType name="CTRelatoresCapacitacion">
        <xsd:sequence>
          <xsd:element name="nombre" type="STTexto"/>
          <xsd:element name="rut" type="STRut"/>
          <xsd:element name="grado_dicta" type="STGradoDictaCapacitacion"/>
        </xsd:sequence>
      </xsd:complexType>
      <xsd:complexType name="CTPersonaCapacitada">
        <xsd:sequence>
          <xsd:element name="rut" type="STRut"/>
          <xsd:element name="nombre" type="STTexto"/>
          <xsd:element name="sexo" type="STSexo"/>
          <xsd:element name="edad" type="xsd:nonNegativeInteger"/>
          <xsd:element name="ciuo" type="STCIUO"/>
          <xsd:element name="categoria_ocupacion" type="STCategoria_ocupacion"/>
          <xsd:element name="grupo_especial" type="STGrupoEspecial"/>
        </xsd:sequence>
      </xsd:complexType>
      <xsd:complexType name="CTEmpresaSimple">
        <xsd:sequence>
          <xsd:element name="rut" type="STRut"/>
          <xsd:element name="razon_social" type="STTexto"/>
          <xsd:element name="region" type="STTexto"/>
          <xsd:element name="ciiu" type="STCIIU"/>
          <xsd:element name="nro_trabajadores" type="xsd:nonNegativeInteger"/>
        </xsd:sequence>
      </xsd:complexType>
      <xsd:complexType name="CTResultadoCapacitacion">
        <xsd:sequence>
          <xsd:element name="aprobado" type="STAprobado"/>
          <xsd:element name="motivo_no_aprobacion" type="STTexto" minOccurs="0"/>
        </xsd:sequence>
      </xsd:complexType>
      <xsd:complexType name="CTPersonasCapacitadas">
        <xsd:sequence>
          <xsd:element name="persona" type="CTPersonaCapacitada"/>
          <xsd:element name="empresa" type="CTEmpresaSimple"/>
          <xsd:element name="resultado" type="CTResultadoCapacitacion"/>
        </xsd:sequence>
      </xsd:complexType>
      <xsd:simpleType name="STCodigo_etnia">
        <xsd:annotation>
          <xsd:documentation>CLASIFICACION DE ETNIA</xsd:documentation>
        </xsd:annotation>
        <xsd:restriction base="xsd:nonNegativeInteger">
          <xsd:enumeration value="0">
            <xsd:annotation>
              <xsd:documentation>NINGUNA</xsd:documentation>
            </xsd:annotation>
          </xsd:enumeration>
          <xsd:enumeration value="1">
            <xsd:annotation>
              <xsd:documentation>ALACALUFE</xsd:documentation>
            </xsd:annotation>
          </xsd:enumeration>
          <xsd:enumeration value="2">
            <xsd:annotation>
              <xsd:documentation>ATACAMENO</xsd:documentation>
            </xsd:annotation>
          </xsd:enumeration>
          <xsd:enumeration value="3">
            <xsd:annotation>
              <xsd:documentation>AIMARA</xsd:documentation>
            </xsd:annotation>
          </xsd:enumeration>
          <xsd:enumeration value="4">
            <xsd:annotation>
              <xsd:documentation>COLLA</xsd:documentation>
            </xsd:annotation>
          </xsd:enumeration>
          <xsd:enumeration value="5">
            <xsd:annotation>
              <xsd:documentation>DIAGUITA</xsd:documentation>
            </xsd:annotation>
          </xsd:enumeration>
          <xsd:enumeration value="6">
            <xsd:annotation>
              <xsd:documentation>MAPUCHE</xsd:documentation>
            </xsd:annotation>
          </xsd:enumeration>
          <xsd:enumeration value="7">
            <xsd:annotation>
              <xsd:documentation>QUECHUA</xsd:documentation>
            </xsd:annotation>
          </xsd:enumeration>
          <xsd:enumeration value="8">
            <xsd:annotation>
              <xsd:documentation>RAPA NUI</xsd:documentation>
            </xsd:annotation>
          </xsd:enumeration>
          <xsd:enumeration value="9">
            <xsd:annotation>
              <xsd:documentation>YAMANA (YAGAN)</xsd:documentation>
            </xsd:annotation>
          </xsd:enumeration>
          <xsd:enumeration value="10">
            <xsd:annotation>
              <xsd:documentation>OTRO</xsd:documentation>
            </xsd:annotation>
          </xsd:enumeration>
        </xsd:restriction>
      </xsd:simpleType>
      <xsd:simpleType name="STCIIU">
        <xsd:annotation>
          <xsd:documentation>Clasificación de actividades CIIU</xsd:documentation>
        </xsd:annotation>
        <xsd:restriction base="xsd:string">
          <xsd:enumeration value="011111">
            <xsd:annotation>
              <xsd:documentation>"Cultivo de trigo"</xsd:documentation>
            </xsd:annotation>
          </xsd:enumeration>
          <xsd:enumeration value="011112">
            <xsd:annotation>
              <xsd:documentation>"Cultivo de maíz"</xsd:documentation>
            </xsd:annotation>
          </xsd:enumeration>
          <xsd:enumeration value="011113">
            <xsd:annotation>
              <xsd:documentation>"Cultivo de avena"</xsd:documentation>
            </xsd:annotation>
          </xsd:enumeration>
          <xsd:enumeration value="011114">
            <xsd:annotation>
              <xsd:documentation>"Cultivo de arroz"</xsd:documentation>
            </xsd:annotation>
          </xsd:enumeration>
          <xsd:enumeration value="011115">
            <xsd:annotation>
              <xsd:documentation>"Cultivo de Cebada"</xsd:documentation>
            </xsd:annotation>
          </xsd:enumeration>
          <xsd:enumeration value="011119">
            <xsd:annotation>
              <xsd:documentation>"Cultivo de otros cereales"</xsd:documentation>
            </xsd:annotation>
          </xsd:enumeration>
          <xsd:enumeration value="011121">
            <xsd:annotation>
              <xsd:documentation>"Cultivo en praderas naturales"</xsd:documentation>
            </xsd:annotation>
          </xsd:enumeration>
          <xsd:enumeration value="011122">
            <xsd:annotation>
              <xsd:documentation>"Cultivo en praderas mejoradas o sembradas"</xsd:documentation>
            </xsd:annotation>
          </xsd:enumeration>
          <xsd:enumeration value="011131">
            <xsd:annotation>
              <xsd:documentation>"Cultivo de porotos o frijol"</xsd:documentation>
            </xsd:annotation>
          </xsd:enumeration>
          <xsd:enumeration value="011132">
            <xsd:annotation>
              <xsd:documentation>"Cultivo, producción de lupino"</xsd:documentation>
            </xsd:annotation>
          </xsd:enumeration>
          <xsd:enumeration value="011139">
            <xsd:annotation>
              <xsd:documentation>"Cultivo de otras legumbres"</xsd:documentation>
            </xsd:annotation>
          </xsd:enumeration>
          <xsd:enumeration value="011141">
            <xsd:annotation>
              <xsd:documentation>"Cultivo de papas"</xsd:documentation>
            </xsd:annotation>
          </xsd:enumeration>
          <xsd:enumeration value="011142">
            <xsd:annotation>
              <xsd:documentation>"Cultivo de camotes o batatas"</xsd:documentation>
            </xsd:annotation>
          </xsd:enumeration>
          <xsd:enumeration value="011149">
            <xsd:annotation>
              <xsd:documentation>"Cultivo de otros tubérculos n.c.p"</xsd:documentation>
            </xsd:annotation>
          </xsd:enumeration>
          <xsd:enumeration value="011151">
            <xsd:annotation>
              <xsd:documentation>"Cultivo de raps"</xsd:documentation>
            </xsd:annotation>
          </xsd:enumeration>
          <xsd:enumeration value="011152">
            <xsd:annotation>
              <xsd:documentation>"Cultivo de maravilla"</xsd:documentation>
            </xsd:annotation>
          </xsd:enumeration>
          <xsd:enumeration value="011159">
            <xsd:annotation>
              <xsd:documentation>"Cultivo de otras oleaginosas"</xsd:documentation>
            </xsd:annotation>
          </xsd:enumeration>
          <xsd:enumeration value="011160">
            <xsd:annotation>
              <xsd:documentation>"Producción de semillas de cereales, legumbres, oleaginosas"</xsd:documentation>
            </xsd:annotation>
          </xsd:enumeration>
          <xsd:enumeration value="011191">
            <xsd:annotation>
              <xsd:documentation>"Cultivo de remolacha"</xsd:documentation>
            </xsd:annotation>
          </xsd:enumeration>
          <xsd:enumeration value="011192">
            <xsd:annotation>
              <xsd:documentation>"Cultivo de tabaco"</xsd:documentation>
            </xsd:annotation>
          </xsd:enumeration>
          <xsd:enumeration value="011193">
            <xsd:annotation>
              <xsd:documentation>"Cultivo de fibras vegetales industriales"</xsd:documentation>
            </xsd:annotation>
          </xsd:enumeration>
          <xsd:enumeration value="011194">
            <xsd:annotation>
              <xsd:documentation>"Cultivo de plantas aromáticas o medicinales"</xsd:documentation>
            </xsd:annotation>
          </xsd:enumeration>
          <xsd:enumeration value="011199">
            <xsd:annotation>
              <xsd:documentation>"El resto de los otros cultivos n.c.p."</xsd:documentation>
            </xsd:annotation>
          </xsd:enumeration>
          <xsd:enumeration value="011211">
            <xsd:annotation>
              <xsd:documentation>"Cultivo tradicional de hortalizas frescas"</xsd:documentation>
            </xsd:annotation>
          </xsd:enumeration>
          <xsd:enumeration value="011212">
            <xsd:annotation>
              <xsd:documentation>"Cultivo de hortalizas en invernaderos y cultivos hidropónicos"</xsd:documentation>
            </xsd:annotation>
          </xsd:enumeration>
          <xsd:enumeration value="011213">
            <xsd:annotation>
              <xsd:documentation>"Cultivo orgánico de hortalizas"</xsd:documentation>
            </xsd:annotation>
          </xsd:enumeration>
          <xsd:enumeration value="011220">
            <xsd:annotation>
              <xsd:documentation>"Cultivo de plantas vivas y productos de la floricultura"</xsd:documentation>
            </xsd:annotation>
          </xsd:enumeration>
          <xsd:enumeration value="011230">
            <xsd:annotation>
              <xsd:documentation>"Producción de semillas de flores, prados, frutas y hortalizas"</xsd:documentation>
            </xsd:annotation>
          </xsd:enumeration>
          <xsd:enumeration value="011240">
            <xsd:annotation>
              <xsd:documentation>"Producción en viveros; excepto especies forestales"</xsd:documentation>
            </xsd:annotation>
          </xsd:enumeration>
          <xsd:enumeration value="011250">
            <xsd:annotation>
              <xsd:documentation>"Cultivo y Recolección de Hongos y Trufas; Recolección de savia y producción de jarabe de arce de azúcar y azúcar"</xsd:documentation>
            </xsd:annotation>
          </xsd:enumeration>
          <xsd:enumeration value="011311">
            <xsd:annotation>
              <xsd:documentation>"Cultivo de uva para pisco y aguardiente"</xsd:documentation>
            </xsd:annotation>
          </xsd:enumeration>
          <xsd:enumeration value="011312">
            <xsd:annotation>
              <xsd:documentation>"Cultivo de uva para vinificar"</xsd:documentation>
            </xsd:annotation>
          </xsd:enumeration>
          <xsd:enumeration value="011313">
            <xsd:annotation>
              <xsd:documentation>"Cultivo de uva para mesa"</xsd:documentation>
            </xsd:annotation>
          </xsd:enumeration>
          <xsd:enumeration value="011321">
            <xsd:annotation>
              <xsd:documentation>"Cultivo de frutales en arboles o arbustos con ciclo de vida mayor a una temporada"</xsd:documentation>
            </xsd:annotation>
          </xsd:enumeration>
          <xsd:enumeration value="011322">
            <xsd:annotation>
              <xsd:documentation>"Cultivo de frutales menores en plantas con ciclo de vida de una temporada"</xsd:documentation>
            </xsd:annotation>
          </xsd:enumeration>
          <xsd:enumeration value="011330">
            <xsd:annotation>
              <xsd:documentation>"Cultivo de plantas cuyas hojas o frutas se utilizan para preparar bebidas"</xsd:documentation>
            </xsd:annotation>
          </xsd:enumeration>
          <xsd:enumeration value="011340">
            <xsd:annotation>
              <xsd:documentation>"Cultivo de especias"</xsd:documentation>
            </xsd:annotation>
          </xsd:enumeration>
          <xsd:enumeration value="012111">
            <xsd:annotation>
              <xsd:documentation>"Cría de ganado bovino para la producción lechera"</xsd:documentation>
            </xsd:annotation>
          </xsd:enumeration>
          <xsd:enumeration value="012112">
            <xsd:annotation>
              <xsd:documentation>"Cría de ganado para producción de carne, o como ganado reproductor"</xsd:documentation>
            </xsd:annotation>
          </xsd:enumeration>
          <xsd:enumeration value="012120">
            <xsd:annotation>
              <xsd:documentation>"Cría de ganado ovino y/o explotación lanera"</xsd:documentation>
            </xsd:annotation>
          </xsd:enumeration>
          <xsd:enumeration value="012130">
            <xsd:annotation>
              <xsd:documentation>"Cría de equinos (caballares, muláres)"</xsd:documentation>
            </xsd:annotation>
          </xsd:enumeration>
          <xsd:enumeration value="012210">
            <xsd:annotation>
              <xsd:documentation>"Cría de porcinos"</xsd:documentation>
            </xsd:annotation>
          </xsd:enumeration>
          <xsd:enumeration value="012221">
            <xsd:annotation>
              <xsd:documentation>"Cría de aves de corral para la producción de carne"</xsd:documentation>
            </xsd:annotation>
          </xsd:enumeration>
          <xsd:enumeration value="012222">
            <xsd:annotation>
              <xsd:documentation>"Cría de aves de corral para la producción de huevos"</xsd:documentation>
            </xsd:annotation>
          </xsd:enumeration>
          <xsd:enumeration value="012223">
            <xsd:annotation>
              <xsd:documentation>"Cría de aves finas o no tradicionales"</xsd:documentation>
            </xsd:annotation>
          </xsd:enumeration>
          <xsd:enumeration value="012230">
            <xsd:annotation>
              <xsd:documentation>"Cría de animales domésticos; perros y gatos"</xsd:documentation>
            </xsd:annotation>
          </xsd:enumeration>
          <xsd:enumeration value="012240">
            <xsd:annotation>
              <xsd:documentation>"Apicultura"</xsd:documentation>
            </xsd:annotation>
          </xsd:enumeration>
          <xsd:enumeration value="012250">
            <xsd:annotation>
              <xsd:documentation>"Ranicultura, helicultura, sericultura u otra actividad con animales menores o insectos; incluido sus subproductos"</xsd:documentation>
            </xsd:annotation>
          </xsd:enumeration>
          <xsd:enumeration value="012290">
            <xsd:annotation>
              <xsd:documentation>"Otras explotaciones de animales no clasificados en otra parte, incluido sus subproductos"</xsd:documentation>
            </xsd:annotation>
          </xsd:enumeration>
          <xsd:enumeration value="013000">
            <xsd:annotation>
              <xsd:documentation>"Explotación mixta"</xsd:documentation>
            </xsd:annotation>
          </xsd:enumeration>
          <xsd:enumeration value="014011">
            <xsd:annotation>
              <xsd:documentation>"Servicio de corte y enfardado de forraje"</xsd:documentation>
            </xsd:annotation>
          </xsd:enumeration>
          <xsd:enumeration value="014012">
            <xsd:annotation>
              <xsd:documentation>"Servicio de recolección, empacado, trilla, descascaramiento y desgrane; y similares"</xsd:documentation>
            </xsd:annotation>
          </xsd:enumeration>
          <xsd:enumeration value="014013">
            <xsd:annotation>
              <xsd:documentation>"Servicio de roturación siembra y similares"</xsd:documentation>
            </xsd:annotation>
          </xsd:enumeration>
          <xsd:enumeration value="014014">
            <xsd:annotation>
              <xsd:documentation>"Destrucción de plagas; pulverizaciones, fumigaciones u otras"</xsd:documentation>
            </xsd:annotation>
          </xsd:enumeration>
          <xsd:enumeration value="014015">
            <xsd:annotation>
              <xsd:documentation>"Cosecha, poda, amarre y labores de adecuación de la planta u otras"</xsd:documentation>
            </xsd:annotation>
          </xsd:enumeration>
          <xsd:enumeration value="014019">
            <xsd:annotation>
              <xsd:documentation>"Otros servicios agrícolas"</xsd:documentation>
            </xsd:annotation>
          </xsd:enumeration>
          <xsd:enumeration value="014021">
            <xsd:annotation>
              <xsd:documentation>"Servicios de adiestramiento, guardería y cuidados de mascotas; excepto actividades veterinarias"</xsd:documentation>
            </xsd:annotation>
          </xsd:enumeration>
          <xsd:enumeration value="014022">
            <xsd:annotation>
              <xsd:documentation>"Servicios ganaderos, excepto actividades veterinarias"</xsd:documentation>
            </xsd:annotation>
          </xsd:enumeration>
          <xsd:enumeration value="015010">
            <xsd:annotation>
              <xsd:documentation>"Caza de mamíferos marinos; excepto ballenas"</xsd:documentation>
            </xsd:annotation>
          </xsd:enumeration>
          <xsd:enumeration value="015090">
            <xsd:annotation>
              <xsd:documentation>"Caza ordinaria y mediante trampas, y repoblación de animales de caza, incluso las actividades de servicios conexas"</xsd:documentation>
            </xsd:annotation>
          </xsd:enumeration>
          <xsd:enumeration value="020010">
            <xsd:annotation>
              <xsd:documentation>"Explotación de bosques"</xsd:documentation>
            </xsd:annotation>
          </xsd:enumeration>
          <xsd:enumeration value="020020">
            <xsd:annotation>
              <xsd:documentation>"Recolección de productos forestales silvestres"</xsd:documentation>
            </xsd:annotation>
          </xsd:enumeration>
          <xsd:enumeration value="020030">
            <xsd:annotation>
              <xsd:documentation>"Explotación de viveros de especies forestales"</xsd:documentation>
            </xsd:annotation>
          </xsd:enumeration>
          <xsd:enumeration value="020041">
            <xsd:annotation>
              <xsd:documentation>"Servicios de forestación "</xsd:documentation>
            </xsd:annotation>
          </xsd:enumeration>
          <xsd:enumeration value="020042">
            <xsd:annotation>
              <xsd:documentation>"Servicios de Corta de Madera"</xsd:documentation>
            </xsd:annotation>
          </xsd:enumeration>
          <xsd:enumeration value="020043">
            <xsd:annotation>
              <xsd:documentation>"Servicios de control de Incendios Forestales"</xsd:documentation>
            </xsd:annotation>
          </xsd:enumeration>
          <xsd:enumeration value="020049">
            <xsd:annotation>
              <xsd:documentation>"Otras actividades de Servicios conexas a la Silvicultura n.c.p."</xsd:documentation>
            </xsd:annotation>
          </xsd:enumeration>
          <xsd:enumeration value="051010">
            <xsd:annotation>
              <xsd:documentation>"Cultivo de especies acuáticas en cuerpo de agua dulce"</xsd:documentation>
            </xsd:annotation>
          </xsd:enumeration>
          <xsd:enumeration value="051020">
            <xsd:annotation>
              <xsd:documentation>"Reproducción y crianzas de peces marinos"</xsd:documentation>
            </xsd:annotation>
          </xsd:enumeration>
          <xsd:enumeration value="051030">
            <xsd:annotation>
              <xsd:documentation>"Cultivo, reproducción y crecimientos de vegetales acuáticos"</xsd:documentation>
            </xsd:annotation>
          </xsd:enumeration>
          <xsd:enumeration value="051040">
            <xsd:annotation>
              <xsd:documentation>"Reproducción y cría de moluscos y crustáceos. "</xsd:documentation>
            </xsd:annotation>
          </xsd:enumeration>
          <xsd:enumeration value="051090">
            <xsd:annotation>
              <xsd:documentation>"Servicios relacionados con la acuicultura, no incluye servicios profesionales y de extracción"</xsd:documentation>
            </xsd:annotation>
          </xsd:enumeration>
          <xsd:enumeration value="052010">
            <xsd:annotation>
              <xsd:documentation>"Pesca industrial"</xsd:documentation>
            </xsd:annotation>
          </xsd:enumeration>
          <xsd:enumeration value="052020">
            <xsd:annotation>
              <xsd:documentation>"Barcos factorías"</xsd:documentation>
            </xsd:annotation>
          </xsd:enumeration>
          <xsd:enumeration value="052030">
            <xsd:annotation>
              <xsd:documentation>"Pesca artesanal. Extracción de recursos acuáticos, pescados, moluscos y crustáceos;  incluye ballenas; excepto algas;"</xsd:documentation>
            </xsd:annotation>
          </xsd:enumeration>
          <xsd:enumeration value="052040">
            <xsd:annotation>
              <xsd:documentation>"Recolección de productos marinos, como perlas naturales, esponjas, corales y algas."</xsd:documentation>
            </xsd:annotation>
          </xsd:enumeration>
          <xsd:enumeration value="052050">
            <xsd:annotation>
              <xsd:documentation>"Servicios relacionados con la pesca, no incluye servicios profesionales"</xsd:documentation>
            </xsd:annotation>
          </xsd:enumeration>
          <xsd:enumeration value="100000">
            <xsd:annotation>
              <xsd:documentation>"Extracción, aglomeración de carbón de piedra, lignito y turba"</xsd:documentation>
            </xsd:annotation>
          </xsd:enumeration>
          <xsd:enumeration value="111000">
            <xsd:annotation>
              <xsd:documentation>"Extracción de petróleo crudo y gas natural; "</xsd:documentation>
            </xsd:annotation>
          </xsd:enumeration>
          <xsd:enumeration value="112000">
            <xsd:annotation>
              <xsd:documentation>"Actividades de servicios relacionadas con la extracción de petróleo y gas, excepto las actividades de prospección"</xsd:documentation>
            </xsd:annotation>
          </xsd:enumeration>
          <xsd:enumeration value="120000">
            <xsd:annotation>
              <xsd:documentation>"Extracción de minerales de uranio y torio"</xsd:documentation>
            </xsd:annotation>
          </xsd:enumeration>
          <xsd:enumeration value="131000">
            <xsd:annotation>
              <xsd:documentation>"Extracción de minerales de hierro"</xsd:documentation>
            </xsd:annotation>
          </xsd:enumeration>
          <xsd:enumeration value="132010">
            <xsd:annotation>
              <xsd:documentation>"Extracción de oro y plata"</xsd:documentation>
            </xsd:annotation>
          </xsd:enumeration>
          <xsd:enumeration value="132020">
            <xsd:annotation>
              <xsd:documentation>"Extracción de zinc y plomo"</xsd:documentation>
            </xsd:annotation>
          </xsd:enumeration>
          <xsd:enumeration value="132030">
            <xsd:annotation>
              <xsd:documentation>"Extracción de manganeso"</xsd:documentation>
            </xsd:annotation>
          </xsd:enumeration>
          <xsd:enumeration value="132090">
            <xsd:annotation>
              <xsd:documentation>"Extracción de otros minerales metalíferos no ferrosos n.c.p."</xsd:documentation>
            </xsd:annotation>
          </xsd:enumeration>
          <xsd:enumeration value="133000">
            <xsd:annotation>
              <xsd:documentation>"Extracción de cobre. "</xsd:documentation>
            </xsd:annotation>
          </xsd:enumeration>
          <xsd:enumeration value="141000">
            <xsd:annotation>
              <xsd:documentation>"Extracción de piedra, arena y arcilla"</xsd:documentation>
            </xsd:annotation>
          </xsd:enumeration>
          <xsd:enumeration value="142100">
            <xsd:annotation>
              <xsd:documentation>"Extracción de nitratos, yodo y otros minerales para la fabricación de abonos y productos químicos"</xsd:documentation>
            </xsd:annotation>
          </xsd:enumeration>
          <xsd:enumeration value="142200">
            <xsd:annotation>
              <xsd:documentation>"Extracción de sal"</xsd:documentation>
            </xsd:annotation>
          </xsd:enumeration>
          <xsd:enumeration value="142300">
            <xsd:annotation>
              <xsd:documentation>"Extracción de litio y cloruros, excepto sal"</xsd:documentation>
            </xsd:annotation>
          </xsd:enumeration>
          <xsd:enumeration value="142900">
            <xsd:annotation>
              <xsd:documentation>"Explotación de otras minas y canteras n.c.p."</xsd:documentation>
            </xsd:annotation>
          </xsd:enumeration>
          <xsd:enumeration value="151110">
            <xsd:annotation>
              <xsd:documentation>"Producción, procesamiento   de carnes rojas y productos cárnicos."</xsd:documentation>
            </xsd:annotation>
          </xsd:enumeration>
          <xsd:enumeration value="151120">
            <xsd:annotation>
              <xsd:documentation>"Conservación de carnes rojas (frigoríficos)"</xsd:documentation>
            </xsd:annotation>
          </xsd:enumeration>
          <xsd:enumeration value="151130">
            <xsd:annotation>
              <xsd:documentation>"Producción, procesamiento  y conservación de carnes de ave y otros tipos de carnes distinta a las rojas"</xsd:documentation>
            </xsd:annotation>
          </xsd:enumeration>
          <xsd:enumeration value="151140">
            <xsd:annotation>
              <xsd:documentation>"Elaboración de cecinas, embutidos y carnes en conserva."</xsd:documentation>
            </xsd:annotation>
          </xsd:enumeration>
          <xsd:enumeration value="151210">
            <xsd:annotation>
              <xsd:documentation>"Producción de harina de pescado"</xsd:documentation>
            </xsd:annotation>
          </xsd:enumeration>
          <xsd:enumeration value="151221">
            <xsd:annotation>
              <xsd:documentation>"Fabricación de productos enlatados de pescado y mariscos"</xsd:documentation>
            </xsd:annotation>
          </xsd:enumeration>
          <xsd:enumeration value="151222">
            <xsd:annotation>
              <xsd:documentation>"Elaboración de congelados de pescados y mariscos"</xsd:documentation>
            </xsd:annotation>
          </xsd:enumeration>
          <xsd:enumeration value="151223">
            <xsd:annotation>
              <xsd:documentation>"Elaboración de productos ahumados, salados, deshidratados y otros procesos similares"</xsd:documentation>
            </xsd:annotation>
          </xsd:enumeration>
          <xsd:enumeration value="151230">
            <xsd:annotation>
              <xsd:documentation>"Elaboración de productos en base a vegetales acuáticos"</xsd:documentation>
            </xsd:annotation>
          </xsd:enumeration>
          <xsd:enumeration value="151300">
            <xsd:annotation>
              <xsd:documentation>"Elaboración y conservación de frutas, legumbres y hortalizas"</xsd:documentation>
            </xsd:annotation>
          </xsd:enumeration>
          <xsd:enumeration value="151410">
            <xsd:annotation>
              <xsd:documentation>"Elaboración de aceites y grasas de origen vegetal"</xsd:documentation>
            </xsd:annotation>
          </xsd:enumeration>
          <xsd:enumeration value="151420">
            <xsd:annotation>
              <xsd:documentation>"Elaboración de aceites y grasas de origen animal, excepto las mantequillas"</xsd:documentation>
            </xsd:annotation>
          </xsd:enumeration>
          <xsd:enumeration value="151430">
            <xsd:annotation>
              <xsd:documentation>"Elaboración de aceites y grasas de origen marino"</xsd:documentation>
            </xsd:annotation>
          </xsd:enumeration>
          <xsd:enumeration value="152010">
            <xsd:annotation>
              <xsd:documentation>"Elaboración de leche, mantequilla, productos lácteos y derivados"</xsd:documentation>
            </xsd:annotation>
          </xsd:enumeration>
          <xsd:enumeration value="152020">
            <xsd:annotation>
              <xsd:documentation>"Elaboración de quesos"</xsd:documentation>
            </xsd:annotation>
          </xsd:enumeration>
          <xsd:enumeration value="152030">
            <xsd:annotation>
              <xsd:documentation>"Fabricación de helados, sorbetes y otros postres similares, a base de leche"</xsd:documentation>
            </xsd:annotation>
          </xsd:enumeration>
          <xsd:enumeration value="153110">
            <xsd:annotation>
              <xsd:documentation>"Elaboración de harinas de trigo"</xsd:documentation>
            </xsd:annotation>
          </xsd:enumeration>
          <xsd:enumeration value="153120">
            <xsd:annotation>
              <xsd:documentation>"Molino de arroz"</xsd:documentation>
            </xsd:annotation>
          </xsd:enumeration>
          <xsd:enumeration value="153190">
            <xsd:annotation>
              <xsd:documentation>"Elaboración de  otras molineras y alimentos a base de cereales"</xsd:documentation>
            </xsd:annotation>
          </xsd:enumeration>
          <xsd:enumeration value="153210">
            <xsd:annotation>
              <xsd:documentation>"Elaboración de almidones y productos derivados del almidón"</xsd:documentation>
            </xsd:annotation>
          </xsd:enumeration>
          <xsd:enumeration value="153220">
            <xsd:annotation>
              <xsd:documentation>"Elaboración de glucosa y otros azucares diferentes de la remolacha"</xsd:documentation>
            </xsd:annotation>
          </xsd:enumeration>
          <xsd:enumeration value="153300">
            <xsd:annotation>
              <xsd:documentation>"Elaboración de alimentos preparados para animales"</xsd:documentation>
            </xsd:annotation>
          </xsd:enumeration>
          <xsd:enumeration value="154110">
            <xsd:annotation>
              <xsd:documentation>"Fabricación de pan, productos de panadería y pastelería"</xsd:documentation>
            </xsd:annotation>
          </xsd:enumeration>
          <xsd:enumeration value="154120">
            <xsd:annotation>
              <xsd:documentation>"Fabricación de galletas"</xsd:documentation>
            </xsd:annotation>
          </xsd:enumeration>
          <xsd:enumeration value="154200">
            <xsd:annotation>
              <xsd:documentation>"Elaboración de azúcar de remolacha o caña"</xsd:documentation>
            </xsd:annotation>
          </xsd:enumeration>
          <xsd:enumeration value="154310">
            <xsd:annotation>
              <xsd:documentation>"Elaboración de cacao y chocolates"</xsd:documentation>
            </xsd:annotation>
          </xsd:enumeration>
          <xsd:enumeration value="154320">
            <xsd:annotation>
              <xsd:documentation>"Fabricación de productos de confitería"</xsd:documentation>
            </xsd:annotation>
          </xsd:enumeration>
          <xsd:enumeration value="154400">
            <xsd:annotation>
              <xsd:documentation>"Elaboración de macarrones, fideos, alcuzcuz y productos farináceos similares"</xsd:documentation>
            </xsd:annotation>
          </xsd:enumeration>
          <xsd:enumeration value="154910">
            <xsd:annotation>
              <xsd:documentation>"Elaboración de te, café, infusiones"</xsd:documentation>
            </xsd:annotation>
          </xsd:enumeration>
          <xsd:enumeration value="154920">
            <xsd:annotation>
              <xsd:documentation>"Elaboración de levaduras naturales o artificiales"</xsd:documentation>
            </xsd:annotation>
          </xsd:enumeration>
          <xsd:enumeration value="154930">
            <xsd:annotation>
              <xsd:documentation>"Elaboración de vinagres, mostazas, mayonesas y condimentos en general"</xsd:documentation>
            </xsd:annotation>
          </xsd:enumeration>
          <xsd:enumeration value="154990">
            <xsd:annotation>
              <xsd:documentation>"Elaboración de otros productos alimenticios no clasificados en otra parte"</xsd:documentation>
            </xsd:annotation>
          </xsd:enumeration>
          <xsd:enumeration value="155110">
            <xsd:annotation>
              <xsd:documentation>"Elaboración de piscos (industrias pisqueras)"</xsd:documentation>
            </xsd:annotation>
          </xsd:enumeration>
          <xsd:enumeration value="155120">
            <xsd:annotation>
              <xsd:documentation>"Destilación, rectificación y mezclas de bebidas alcohólicas; producción de alcohol etílico a partir de sustancias fermentadas y otros, se excluye el pisco."</xsd:documentation>
            </xsd:annotation>
          </xsd:enumeration>
          <xsd:enumeration value="155200">
            <xsd:annotation>
              <xsd:documentation>"Elaboración de vinos y otras bebidas alcohólicas fermentadas"</xsd:documentation>
            </xsd:annotation>
          </xsd:enumeration>
          <xsd:enumeration value="155300">
            <xsd:annotation>
              <xsd:documentation>"Elaboración de bebidas malteadas, cervezas y maltas"</xsd:documentation>
            </xsd:annotation>
          </xsd:enumeration>
          <xsd:enumeration value="155410">
            <xsd:annotation>
              <xsd:documentation>"Elaboración de bebidas no alcohólicas"</xsd:documentation>
            </xsd:annotation>
          </xsd:enumeration>
          <xsd:enumeration value="155420">
            <xsd:annotation>
              <xsd:documentation>"Envasado de agua mineral natural, de manantial y potable preparada"</xsd:documentation>
            </xsd:annotation>
          </xsd:enumeration>
          <xsd:enumeration value="155430">
            <xsd:annotation>
              <xsd:documentation>"Elaboración de hielo"</xsd:documentation>
            </xsd:annotation>
          </xsd:enumeration>
          <xsd:enumeration value="160010">
            <xsd:annotation>
              <xsd:documentation>"Fabricación de cigarros y cigarrillos"</xsd:documentation>
            </xsd:annotation>
          </xsd:enumeration>
          <xsd:enumeration value="160090">
            <xsd:annotation>
              <xsd:documentation>"Fabricación de otros productos del tabaco"</xsd:documentation>
            </xsd:annotation>
          </xsd:enumeration>
          <xsd:enumeration value="171100">
            <xsd:annotation>
              <xsd:documentation>"Preparación de hilatura de fibras textiles; tejedura de productos textiles"</xsd:documentation>
            </xsd:annotation>
          </xsd:enumeration>
          <xsd:enumeration value="171200">
            <xsd:annotation>
              <xsd:documentation>"Acabado de productos textil"</xsd:documentation>
            </xsd:annotation>
          </xsd:enumeration>
          <xsd:enumeration value="172100">
            <xsd:annotation>
              <xsd:documentation>"Fabricación de artículos confeccionados de materias textiles, excepto prendas de vestir"</xsd:documentation>
            </xsd:annotation>
          </xsd:enumeration>
          <xsd:enumeration value="172200">
            <xsd:annotation>
              <xsd:documentation>"Fabricación de tapices y alfombra"</xsd:documentation>
            </xsd:annotation>
          </xsd:enumeration>
          <xsd:enumeration value="172300">
            <xsd:annotation>
              <xsd:documentation>"Fabricación de cuerdas, cordeles, bramantes y redes"</xsd:documentation>
            </xsd:annotation>
          </xsd:enumeration>
          <xsd:enumeration value="172910">
            <xsd:annotation>
              <xsd:documentation>"Fabricación de tejidos de uso industrial como tejidos impregnados, moltoprene, batista, etc."</xsd:documentation>
            </xsd:annotation>
          </xsd:enumeration>
          <xsd:enumeration value="172990">
            <xsd:annotation>
              <xsd:documentation>"Fabricación de otros productos textiles n.c.p."</xsd:documentation>
            </xsd:annotation>
          </xsd:enumeration>
          <xsd:enumeration value="173000">
            <xsd:annotation>
              <xsd:documentation>"Fabricación de tejidos de punto"</xsd:documentation>
            </xsd:annotation>
          </xsd:enumeration>
          <xsd:enumeration value="181010">
            <xsd:annotation>
              <xsd:documentation>"Fabricación de prendas de vestir textiles y similares"</xsd:documentation>
            </xsd:annotation>
          </xsd:enumeration>
          <xsd:enumeration value="181020">
            <xsd:annotation>
              <xsd:documentation>"Fabricación de prendas de vestir de cuero natural, artificial, plástico"</xsd:documentation>
            </xsd:annotation>
          </xsd:enumeration>
          <xsd:enumeration value="181030">
            <xsd:annotation>
              <xsd:documentation>"Fabricación de accesorios de vestir"</xsd:documentation>
            </xsd:annotation>
          </xsd:enumeration>
          <xsd:enumeration value="181040">
            <xsd:annotation>
              <xsd:documentation>"Fabricación de ropa de trabajo"</xsd:documentation>
            </xsd:annotation>
          </xsd:enumeration>
          <xsd:enumeration value="182000">
            <xsd:annotation>
              <xsd:documentation>"Adobo y teñidos de pieles; fabricación de artículos de piel"</xsd:documentation>
            </xsd:annotation>
          </xsd:enumeration>
          <xsd:enumeration value="191100">
            <xsd:annotation>
              <xsd:documentation>"Curtido y adobo de cueros"</xsd:documentation>
            </xsd:annotation>
          </xsd:enumeration>
          <xsd:enumeration value="191200">
            <xsd:annotation>
              <xsd:documentation>"Fabricación de maletas, bolsos de mano y artículos similares, y de artículos de talabartería y guarnicionería"</xsd:documentation>
            </xsd:annotation>
          </xsd:enumeration>
          <xsd:enumeration value="192000">
            <xsd:annotation>
              <xsd:documentation>"Fabricación de calzado"</xsd:documentation>
            </xsd:annotation>
          </xsd:enumeration>
          <xsd:enumeration value="201000">
            <xsd:annotation>
              <xsd:documentation>"Aserrado y acepilladura de maderas"</xsd:documentation>
            </xsd:annotation>
          </xsd:enumeration>
          <xsd:enumeration value="202100">
            <xsd:annotation>
              <xsd:documentation>"Fabricación de hojas de madera para enchapado; fabricación de tableros contrachapados, tablero laminado, tableros de partículas y otros tableros y paneles"</xsd:documentation>
            </xsd:annotation>
          </xsd:enumeration>
          <xsd:enumeration value="202200">
            <xsd:annotation>
              <xsd:documentation>"Fabricación de partes y piezas de carpintería para edificios y construcciones"</xsd:documentation>
            </xsd:annotation>
          </xsd:enumeration>
          <xsd:enumeration value="202300">
            <xsd:annotation>
              <xsd:documentation>"Fabricación de recipientes de madera"</xsd:documentation>
            </xsd:annotation>
          </xsd:enumeration>
          <xsd:enumeration value="202900">
            <xsd:annotation>
              <xsd:documentation>"Fabricación de otros productos de madera; fabricación de artículos de corcho, paja y materiales trenzables"</xsd:documentation>
            </xsd:annotation>
          </xsd:enumeration>
          <xsd:enumeration value="210110">
            <xsd:annotation>
              <xsd:documentation>"Fabricación de celulosa y otras pastas de madera"</xsd:documentation>
            </xsd:annotation>
          </xsd:enumeration>
          <xsd:enumeration value="210121">
            <xsd:annotation>
              <xsd:documentation>"Fabricación de papel de periódico"</xsd:documentation>
            </xsd:annotation>
          </xsd:enumeration>
          <xsd:enumeration value="210129">
            <xsd:annotation>
              <xsd:documentation>"Fabricación de papel y cartón n.c.p."</xsd:documentation>
            </xsd:annotation>
          </xsd:enumeration>
          <xsd:enumeration value="210200">
            <xsd:annotation>
              <xsd:documentation>"Fabricación de papel y cartón ondulado y de envases de papel y cartón"</xsd:documentation>
            </xsd:annotation>
          </xsd:enumeration>
          <xsd:enumeration value="210900">
            <xsd:annotation>
              <xsd:documentation>"Fabricación de otros artículos de papel y cartón"</xsd:documentation>
            </xsd:annotation>
          </xsd:enumeration>
          <xsd:enumeration value="221101">
            <xsd:annotation>
              <xsd:documentation>"Edición principalmente de libros"</xsd:documentation>
            </xsd:annotation>
          </xsd:enumeration>
          <xsd:enumeration value="221109">
            <xsd:annotation>
              <xsd:documentation>"Edición de folletos, partituras y otras publicaciones"</xsd:documentation>
            </xsd:annotation>
          </xsd:enumeration>
          <xsd:enumeration value="221200">
            <xsd:annotation>
              <xsd:documentation>"Edición de periódicos, revistas y publicaciones periódicas"</xsd:documentation>
            </xsd:annotation>
          </xsd:enumeration>
          <xsd:enumeration value="221300">
            <xsd:annotation>
              <xsd:documentation>"Edición de grabaciones"</xsd:documentation>
            </xsd:annotation>
          </xsd:enumeration>
          <xsd:enumeration value="221900">
            <xsd:annotation>
              <xsd:documentation>"Otras actividades de edición."</xsd:documentation>
            </xsd:annotation>
          </xsd:enumeration>
          <xsd:enumeration value="222101">
            <xsd:annotation>
              <xsd:documentation>"Actividades de impresión principalmente de libros"</xsd:documentation>
            </xsd:annotation>
          </xsd:enumeration>
          <xsd:enumeration value="222109">
            <xsd:annotation>
              <xsd:documentation>"Otras actividades de impresión n.c.p."</xsd:documentation>
            </xsd:annotation>
          </xsd:enumeration>
          <xsd:enumeration value="222200">
            <xsd:annotation>
              <xsd:documentation>"Actividades de servicio relacionada con la impresión ."</xsd:documentation>
            </xsd:annotation>
          </xsd:enumeration>
          <xsd:enumeration value="223000">
            <xsd:annotation>
              <xsd:documentation>"Reproducción de grabaciones"</xsd:documentation>
            </xsd:annotation>
          </xsd:enumeration>
          <xsd:enumeration value="231000">
            <xsd:annotation>
              <xsd:documentation>"Fabricación de productos de hornos coque"</xsd:documentation>
            </xsd:annotation>
          </xsd:enumeration>
          <xsd:enumeration value="232000">
            <xsd:annotation>
              <xsd:documentation>"Fabricación de productos de refinación de petróleo"</xsd:documentation>
            </xsd:annotation>
          </xsd:enumeration>
          <xsd:enumeration value="233000">
            <xsd:annotation>
              <xsd:documentation>"Elaboración de combustible nuclear"</xsd:documentation>
            </xsd:annotation>
          </xsd:enumeration>
          <xsd:enumeration value="241110">
            <xsd:annotation>
              <xsd:documentation>"Fabricación de carbón vegetal, y briquetas de carbón vegetal"</xsd:documentation>
            </xsd:annotation>
          </xsd:enumeration>
          <xsd:enumeration value="241190">
            <xsd:annotation>
              <xsd:documentation>"Fabricación de sustancias químicas básicas, excepto abonos y compuestos de nitrógeno; excepto carbón vegetal"</xsd:documentation>
            </xsd:annotation>
          </xsd:enumeration>
          <xsd:enumeration value="241200">
            <xsd:annotation>
              <xsd:documentation>"Fabricación de abonos y compuestos de nitrógeno"</xsd:documentation>
            </xsd:annotation>
          </xsd:enumeration>
          <xsd:enumeration value="241300">
            <xsd:annotation>
              <xsd:documentation>"Fabricación de plásticos en formas primarias y de caucho sintético"</xsd:documentation>
            </xsd:annotation>
          </xsd:enumeration>
          <xsd:enumeration value="242100">
            <xsd:annotation>
              <xsd:documentation>"Fabricación de plaguicidas y otros productos químicos de uso agropecuario"</xsd:documentation>
            </xsd:annotation>
          </xsd:enumeration>
          <xsd:enumeration value="242200">
            <xsd:annotation>
              <xsd:documentation>"Fabricación de pinturas barnices y productos de revestimiento similares; tintas de imprenta y masillas"</xsd:documentation>
            </xsd:annotation>
          </xsd:enumeration>
          <xsd:enumeration value="242300">
            <xsd:annotation>
              <xsd:documentation>"Fabricación de productos farmacéuticos, sustancias químicas medicinales y productos botánicos"</xsd:documentation>
            </xsd:annotation>
          </xsd:enumeration>
          <xsd:enumeration value="242400">
            <xsd:annotation>
              <xsd:documentation>"Fabricaciones de jabones y detergentes, preparados para limpiar y pulir, perfumes y preparados de tocador"</xsd:documentation>
            </xsd:annotation>
          </xsd:enumeration>
          <xsd:enumeration value="242910">
            <xsd:annotation>
              <xsd:documentation>"Fabricación de explosivos  y productos de pirotecnia"</xsd:documentation>
            </xsd:annotation>
          </xsd:enumeration>
          <xsd:enumeration value="242990">
            <xsd:annotation>
              <xsd:documentation>"Fabricación del resto de los demás productos químicos n.c.p."</xsd:documentation>
            </xsd:annotation>
          </xsd:enumeration>
          <xsd:enumeration value="243000">
            <xsd:annotation>
              <xsd:documentation>"Fabricación de fibras manufacturadas"</xsd:documentation>
            </xsd:annotation>
          </xsd:enumeration>
          <xsd:enumeration value="251110">
            <xsd:annotation>
              <xsd:documentation>"Fabricación de cubiertas y cámaras de caucho"</xsd:documentation>
            </xsd:annotation>
          </xsd:enumeration>
          <xsd:enumeration value="251120">
            <xsd:annotation>
              <xsd:documentation>"Recauchado y renovación de cubiertas de caucho"</xsd:documentation>
            </xsd:annotation>
          </xsd:enumeration>
          <xsd:enumeration value="251900">
            <xsd:annotation>
              <xsd:documentation>"Fabricación de otros productos de caucho"</xsd:documentation>
            </xsd:annotation>
          </xsd:enumeration>
          <xsd:enumeration value="252010">
            <xsd:annotation>
              <xsd:documentation>"Fabricación de planchas, láminas, cintas, tiras de plástico"</xsd:documentation>
            </xsd:annotation>
          </xsd:enumeration>
          <xsd:enumeration value="252020">
            <xsd:annotation>
              <xsd:documentation>"Fabricación de tubos, mangueras para la construcción"</xsd:documentation>
            </xsd:annotation>
          </xsd:enumeration>
          <xsd:enumeration value="252090">
            <xsd:annotation>
              <xsd:documentation>"Fabricación de otros artículos de plástico"</xsd:documentation>
            </xsd:annotation>
          </xsd:enumeration>
          <xsd:enumeration value="261010">
            <xsd:annotation>
              <xsd:documentation>"Fabricación, manipulado y transformación  de vidrio plano"</xsd:documentation>
            </xsd:annotation>
          </xsd:enumeration>
          <xsd:enumeration value="261020">
            <xsd:annotation>
              <xsd:documentation>"Fabricación de vidrio hueco"</xsd:documentation>
            </xsd:annotation>
          </xsd:enumeration>
          <xsd:enumeration value="261030">
            <xsd:annotation>
              <xsd:documentation>"Fabricación de fibras de vidrio"</xsd:documentation>
            </xsd:annotation>
          </xsd:enumeration>
          <xsd:enumeration value="261090">
            <xsd:annotation>
              <xsd:documentation>"Fabricación de artículos de vidrio n.c.p."</xsd:documentation>
            </xsd:annotation>
          </xsd:enumeration>
          <xsd:enumeration value="269101">
            <xsd:annotation>
              <xsd:documentation>"Fabricación de productos de cerámica no refractaria para uso no estructural con fines ornamentales"</xsd:documentation>
            </xsd:annotation>
          </xsd:enumeration>
          <xsd:enumeration value="269109">
            <xsd:annotation>
              <xsd:documentation>"Fabricación de productos de cerámica no refractaria para uso no estructural n.c.p."</xsd:documentation>
            </xsd:annotation>
          </xsd:enumeration>
          <xsd:enumeration value="269200">
            <xsd:annotation>
              <xsd:documentation>"Fabricación de productos de cerámicas refractaria"</xsd:documentation>
            </xsd:annotation>
          </xsd:enumeration>
          <xsd:enumeration value="269300">
            <xsd:annotation>
              <xsd:documentation>"Fabricación de  productos de arcilla y cerámicas no refractarias para uso estructural"</xsd:documentation>
            </xsd:annotation>
          </xsd:enumeration>
          <xsd:enumeration value="269400">
            <xsd:annotation>
              <xsd:documentation>"Fabricación de cemento, cal y yeso"</xsd:documentation>
            </xsd:annotation>
          </xsd:enumeration>
          <xsd:enumeration value="269510">
            <xsd:annotation>
              <xsd:documentation>"Elaboración de hormigón, artículos de hormigón y mortero (mezcla para construcción)"</xsd:documentation>
            </xsd:annotation>
          </xsd:enumeration>
          <xsd:enumeration value="269520">
            <xsd:annotation>
              <xsd:documentation>"Fabricación de productos de fibrocemento y asbestocemento"</xsd:documentation>
            </xsd:annotation>
          </xsd:enumeration>
          <xsd:enumeration value="269530">
            <xsd:annotation>
              <xsd:documentation>"Fabricación de paneles de yeso para la construcción"</xsd:documentation>
            </xsd:annotation>
          </xsd:enumeration>
          <xsd:enumeration value="269590">
            <xsd:annotation>
              <xsd:documentation>"Fabricación de artículos de cemento y yeso n.c.p."</xsd:documentation>
            </xsd:annotation>
          </xsd:enumeration>
          <xsd:enumeration value="269600">
            <xsd:annotation>
              <xsd:documentation>"Corte, tallado y acabado de la piedra"</xsd:documentation>
            </xsd:annotation>
          </xsd:enumeration>
          <xsd:enumeration value="269910">
            <xsd:annotation>
              <xsd:documentation>"Fabricación de mezclas bituminosas a base de asfalto o de betunes naturales, de betún de petróleo, de alquitrán mineral o de brea de alquitrán mineral (por ejemplo: mastiques bituminosos, "cut backs")"</xsd:documentation>
            </xsd:annotation>
          </xsd:enumeration>
          <xsd:enumeration value="269990">
            <xsd:annotation>
              <xsd:documentation>"Fabricación de otros productos minerales no metálicos n.c.p"</xsd:documentation>
            </xsd:annotation>
          </xsd:enumeration>
          <xsd:enumeration value="271000">
            <xsd:annotation>
              <xsd:documentation>"Industrias básicas de hierro y acero"</xsd:documentation>
            </xsd:annotation>
          </xsd:enumeration>
          <xsd:enumeration value="272010">
            <xsd:annotation>
              <xsd:documentation>"Elaboración de productos de cobre en formas primarias. "</xsd:documentation>
            </xsd:annotation>
          </xsd:enumeration>
          <xsd:enumeration value="272020">
            <xsd:annotation>
              <xsd:documentation>"Elaboración de productos de aluminio en formas primarias"</xsd:documentation>
            </xsd:annotation>
          </xsd:enumeration>
          <xsd:enumeration value="272090">
            <xsd:annotation>
              <xsd:documentation>"Fabricación de productos primarios de metales preciosos y de otros metales no ferrosos n.c.p."</xsd:documentation>
            </xsd:annotation>
          </xsd:enumeration>
          <xsd:enumeration value="273100">
            <xsd:annotation>
              <xsd:documentation>"Fundición de hierro y acero"</xsd:documentation>
            </xsd:annotation>
          </xsd:enumeration>
          <xsd:enumeration value="273200">
            <xsd:annotation>
              <xsd:documentation>"Fundición de metales no ferrosos"</xsd:documentation>
            </xsd:annotation>
          </xsd:enumeration>
          <xsd:enumeration value="281100">
            <xsd:annotation>
              <xsd:documentation>"Fabricación de productos metálicos de uso estructural "</xsd:documentation>
            </xsd:annotation>
          </xsd:enumeration>
          <xsd:enumeration value="281211">
            <xsd:annotation>
              <xsd:documentation>"Fabricación de recipientes de gas comprimido o licuado"</xsd:documentation>
            </xsd:annotation>
          </xsd:enumeration>
          <xsd:enumeration value="281219">
            <xsd:annotation>
              <xsd:documentation>"Fabricación de tanques, depósitos y recipientes de metal n.c.p."</xsd:documentation>
            </xsd:annotation>
          </xsd:enumeration>
          <xsd:enumeration value="281280">
            <xsd:annotation>
              <xsd:documentation>"Reparación de tanques,  depósitos y recipientes de metal"</xsd:documentation>
            </xsd:annotation>
          </xsd:enumeration>
          <xsd:enumeration value="281310">
            <xsd:annotation>
              <xsd:documentation>"Fabricación de generadores de vapor, excepto calderas de agua caliente para calefacción"</xsd:documentation>
            </xsd:annotation>
          </xsd:enumeration>
          <xsd:enumeration value="281380">
            <xsd:annotation>
              <xsd:documentation>"Reparación de generadores de vapor,  excepto calderas de agua caliente para calefacción central"</xsd:documentation>
            </xsd:annotation>
          </xsd:enumeration>
          <xsd:enumeration value="289100">
            <xsd:annotation>
              <xsd:documentation>"Forja, prensado, estampado y laminado de metal; incluye pulvimetalurgia"</xsd:documentation>
            </xsd:annotation>
          </xsd:enumeration>
          <xsd:enumeration value="289200">
            <xsd:annotation>
              <xsd:documentation>"Tratamientos y revestimientos de metales; obras de ingeniería mecánica en general realizadas a cambio de una retribución o contrata"</xsd:documentation>
            </xsd:annotation>
          </xsd:enumeration>
          <xsd:enumeration value="289310">
            <xsd:annotation>
              <xsd:documentation>"Fabricación de artículos de cuchillería"</xsd:documentation>
            </xsd:annotation>
          </xsd:enumeration>
          <xsd:enumeration value="289320">
            <xsd:annotation>
              <xsd:documentation>"Fabricación de herramientas de mano y artículos de ferretería"</xsd:documentation>
            </xsd:annotation>
          </xsd:enumeration>
          <xsd:enumeration value="289910">
            <xsd:annotation>
              <xsd:documentation>"Fabricación de cables, alambres y productos de alambre"</xsd:documentation>
            </xsd:annotation>
          </xsd:enumeration>
          <xsd:enumeration value="289990">
            <xsd:annotation>
              <xsd:documentation>"Fabricación del resto de los  productos elaborados de metal n.c.p."</xsd:documentation>
            </xsd:annotation>
          </xsd:enumeration>
          <xsd:enumeration value="291110">
            <xsd:annotation>
              <xsd:documentation>"Fabricación de motores y  turbinas, excepto para aeronaves vehículos automotores y motocicletas"</xsd:documentation>
            </xsd:annotation>
          </xsd:enumeration>
          <xsd:enumeration value="291180">
            <xsd:annotation>
              <xsd:documentation>"Reparación de motores y turbinas,  excepto motores para aeronaves,  vehículos automotores y motocicletas"</xsd:documentation>
            </xsd:annotation>
          </xsd:enumeration>
          <xsd:enumeration value="291210">
            <xsd:annotation>
              <xsd:documentation>"Fabricación de bombas, grifos, válvulas, compresores, sistemas hidráulicos"</xsd:documentation>
            </xsd:annotation>
          </xsd:enumeration>
          <xsd:enumeration value="291280">
            <xsd:annotation>
              <xsd:documentation>"Reparación de bombas,  compresores, sistemas hidráulicos, válvulas y artículos de grifería"</xsd:documentation>
            </xsd:annotation>
          </xsd:enumeration>
          <xsd:enumeration value="291310">
            <xsd:annotation>
              <xsd:documentation>"Fabricación de cojinetes, engranajes, trenes de engranajes y piezas  de transmisión"</xsd:documentation>
            </xsd:annotation>
          </xsd:enumeration>
          <xsd:enumeration value="291380">
            <xsd:annotation>
              <xsd:documentation>"Reparación de cojinetes,  engranajes,  trenes de engranajes y piezas de transmisión"</xsd:documentation>
            </xsd:annotation>
          </xsd:enumeration>
          <xsd:enumeration value="291410">
            <xsd:annotation>
              <xsd:documentation>"Fabricación de hornos, hogares y quemadores"</xsd:documentation>
            </xsd:annotation>
          </xsd:enumeration>
          <xsd:enumeration value="291480">
            <xsd:annotation>
              <xsd:documentation>"Reparación de hornos, hogares y quemadores"</xsd:documentation>
            </xsd:annotation>
          </xsd:enumeration>
          <xsd:enumeration value="291510">
            <xsd:annotation>
              <xsd:documentation>"Fabricación de equipo de elevación y manipulación"</xsd:documentation>
            </xsd:annotation>
          </xsd:enumeration>
          <xsd:enumeration value="291580">
            <xsd:annotation>
              <xsd:documentation>"Reparación de equipo de elevación y manipulación"</xsd:documentation>
            </xsd:annotation>
          </xsd:enumeration>
          <xsd:enumeration value="291910">
            <xsd:annotation>
              <xsd:documentation>"Fabricación de otro tipo de maquinarias de uso general"</xsd:documentation>
            </xsd:annotation>
          </xsd:enumeration>
          <xsd:enumeration value="291980">
            <xsd:annotation>
              <xsd:documentation>"Reparación otros tipos de maquinaria y equipos de uso general"</xsd:documentation>
            </xsd:annotation>
          </xsd:enumeration>
          <xsd:enumeration value="292110">
            <xsd:annotation>
              <xsd:documentation>"Fabricación de maquinaria agropecuaria y forestal"</xsd:documentation>
            </xsd:annotation>
          </xsd:enumeration>
          <xsd:enumeration value="292180">
            <xsd:annotation>
              <xsd:documentation>"Reparación de maquinaria agropecuaria y forestal"</xsd:documentation>
            </xsd:annotation>
          </xsd:enumeration>
          <xsd:enumeration value="292210">
            <xsd:annotation>
              <xsd:documentation>"Fabricación de máquinas herramientas"</xsd:documentation>
            </xsd:annotation>
          </xsd:enumeration>
          <xsd:enumeration value="292280">
            <xsd:annotation>
              <xsd:documentation>"Reparación de máquinas herramientas"</xsd:documentation>
            </xsd:annotation>
          </xsd:enumeration>
          <xsd:enumeration value="292310">
            <xsd:annotation>
              <xsd:documentation>"Fabricación de maquinaria metalúrgica"</xsd:documentation>
            </xsd:annotation>
          </xsd:enumeration>
          <xsd:enumeration value="292380">
            <xsd:annotation>
              <xsd:documentation>"Reparación de maquinaria para la industria metalúrgica"</xsd:documentation>
            </xsd:annotation>
          </xsd:enumeration>
          <xsd:enumeration value="292411">
            <xsd:annotation>
              <xsd:documentation>"Fabricación de maquinaria para minas y canteras y para obras de construcción"</xsd:documentation>
            </xsd:annotation>
          </xsd:enumeration>
          <xsd:enumeration value="292412">
            <xsd:annotation>
              <xsd:documentation>"Fabricación de partes para maquinas de sondeo o perforación"</xsd:documentation>
            </xsd:annotation>
          </xsd:enumeration>
          <xsd:enumeration value="292480">
            <xsd:annotation>
              <xsd:documentation>"Reparación de maquinaria para la explotación del petróleo, minas y canteras, y para obras de construcción"</xsd:documentation>
            </xsd:annotation>
          </xsd:enumeration>
          <xsd:enumeration value="292510">
            <xsd:annotation>
              <xsd:documentation>"Fabricación de maquinaria para la elaboración de alimentos, bebidas y tabacos"</xsd:documentation>
            </xsd:annotation>
          </xsd:enumeration>
          <xsd:enumeration value="292580">
            <xsd:annotation>
              <xsd:documentation>"Reparación de maquinaria para la elaboración de alimentos, bebidas y tabacos"</xsd:documentation>
            </xsd:annotation>
          </xsd:enumeration>
          <xsd:enumeration value="292610">
            <xsd:annotation>
              <xsd:documentation>"Fabricación de maquinaria para la elaboración de prendas textiles, prendas de vestir y cueros"</xsd:documentation>
            </xsd:annotation>
          </xsd:enumeration>
          <xsd:enumeration value="292680">
            <xsd:annotation>
              <xsd:documentation>"Reparación de maquinaria para la industria textil,  de la confección,  del cuero y del calzado"</xsd:documentation>
            </xsd:annotation>
          </xsd:enumeration>
          <xsd:enumeration value="292710">
            <xsd:annotation>
              <xsd:documentation>"Fabricación de armas y municiones"</xsd:documentation>
            </xsd:annotation>
          </xsd:enumeration>
          <xsd:enumeration value="292780">
            <xsd:annotation>
              <xsd:documentation>"Reparación de armas"</xsd:documentation>
            </xsd:annotation>
          </xsd:enumeration>
          <xsd:enumeration value="292910">
            <xsd:annotation>
              <xsd:documentation>"Fabricación de otros tipos de maquinarias de uso especial"</xsd:documentation>
            </xsd:annotation>
          </xsd:enumeration>
          <xsd:enumeration value="292980">
            <xsd:annotation>
              <xsd:documentation>"Reparación de otros tipos de maquinaria de uso especial"</xsd:documentation>
            </xsd:annotation>
          </xsd:enumeration>
          <xsd:enumeration value="293000">
            <xsd:annotation>
              <xsd:documentation>"Fabricación  de aparatos de uso domestico n.c.p."</xsd:documentation>
            </xsd:annotation>
          </xsd:enumeration>
          <xsd:enumeration value="300010">
            <xsd:annotation>
              <xsd:documentation>"Fabricación y armado de computadores y hardware en general"</xsd:documentation>
            </xsd:annotation>
          </xsd:enumeration>
          <xsd:enumeration value="300020">
            <xsd:annotation>
              <xsd:documentation>"Fabricación de maquinaria de oficina, contabilidad, n.c.p."</xsd:documentation>
            </xsd:annotation>
          </xsd:enumeration>
          <xsd:enumeration value="311010">
            <xsd:annotation>
              <xsd:documentation>"Fabricación de motores, generadores y transformadores eléctricos"</xsd:documentation>
            </xsd:annotation>
          </xsd:enumeration>
          <xsd:enumeration value="311080">
            <xsd:annotation>
              <xsd:documentation>"Reparación de motores, generadores y transformadores eléctricos"</xsd:documentation>
            </xsd:annotation>
          </xsd:enumeration>
          <xsd:enumeration value="312010">
            <xsd:annotation>
              <xsd:documentation>"Fabricación de aparatos de distribución y control de la energía eléctrica"</xsd:documentation>
            </xsd:annotation>
          </xsd:enumeration>
          <xsd:enumeration value="312080">
            <xsd:annotation>
              <xsd:documentation>"Reparación de aparatos de distribución y control de la energía eléctrica"</xsd:documentation>
            </xsd:annotation>
          </xsd:enumeration>
          <xsd:enumeration value="313000">
            <xsd:annotation>
              <xsd:documentation>"Fabricación de hilos y cables aislados"</xsd:documentation>
            </xsd:annotation>
          </xsd:enumeration>
          <xsd:enumeration value="314000">
            <xsd:annotation>
              <xsd:documentation>"Fabricación de acumuladores de pilas y baterías  primarias"</xsd:documentation>
            </xsd:annotation>
          </xsd:enumeration>
          <xsd:enumeration value="315010">
            <xsd:annotation>
              <xsd:documentation>"Fabricación de lámparas y equipo de iluminación"</xsd:documentation>
            </xsd:annotation>
          </xsd:enumeration>
          <xsd:enumeration value="315080">
            <xsd:annotation>
              <xsd:documentation>"Reparación de equipo de iluminación"</xsd:documentation>
            </xsd:annotation>
          </xsd:enumeration>
          <xsd:enumeration value="319010">
            <xsd:annotation>
              <xsd:documentation>"Fabricación de otros tipos de equipo eléctrico n.c.p."</xsd:documentation>
            </xsd:annotation>
          </xsd:enumeration>
          <xsd:enumeration value="319080">
            <xsd:annotation>
              <xsd:documentation>"Reparación de otros tipos de equipo eléctrico n.c.p."</xsd:documentation>
            </xsd:annotation>
          </xsd:enumeration>
          <xsd:enumeration value="321010">
            <xsd:annotation>
              <xsd:documentation>"Fabricación de componentes electrónicos"</xsd:documentation>
            </xsd:annotation>
          </xsd:enumeration>
          <xsd:enumeration value="321080">
            <xsd:annotation>
              <xsd:documentation>"Reparación de componentes electrónicos"</xsd:documentation>
            </xsd:annotation>
          </xsd:enumeration>
          <xsd:enumeration value="322010">
            <xsd:annotation>
              <xsd:documentation>"Fabricación de transmisores de radio  y televisión de aparatos para telefonía y telegrafía con hilos"</xsd:documentation>
            </xsd:annotation>
          </xsd:enumeration>
          <xsd:enumeration value="322080">
            <xsd:annotation>
              <xsd:documentation>"Reparación de transmisores de radio y televisión y de aparatos para telefonía y telegrafía con hilos"</xsd:documentation>
            </xsd:annotation>
          </xsd:enumeration>
          <xsd:enumeration value="323000">
            <xsd:annotation>
              <xsd:documentation>"Fabricación de receptores de radio y televisión, aparatos de grabación y reproducción de sonidos y vídeo, y productos conexos"</xsd:documentation>
            </xsd:annotation>
          </xsd:enumeration>
          <xsd:enumeration value="331110">
            <xsd:annotation>
              <xsd:documentation>"Fabricación de equipo medico y quirúrgico y de aparatos ortopédicos."</xsd:documentation>
            </xsd:annotation>
          </xsd:enumeration>
          <xsd:enumeration value="331120">
            <xsd:annotation>
              <xsd:documentation>"Laboratorios dentales"</xsd:documentation>
            </xsd:annotation>
          </xsd:enumeration>
          <xsd:enumeration value="331180">
            <xsd:annotation>
              <xsd:documentation>"Reparación de equipo médico y quirúrgico y de aparatos ortopédicos"</xsd:documentation>
            </xsd:annotation>
          </xsd:enumeration>
          <xsd:enumeration value="331210">
            <xsd:annotation>
              <xsd:documentation>"Fabricación de instrumentos y aparatos para medir, verificar, ensayar, navegar y otros fines, excepto el equipo de control de procesos industriales."</xsd:documentation>
            </xsd:annotation>
          </xsd:enumeration>
          <xsd:enumeration value="331280">
            <xsd:annotation>
              <xsd:documentation>"Reparación de instrumentos y aparatos para medir, verificar, ensayar, navegar y otros fines, excepto el equipo de control de procesos industriales"</xsd:documentation>
            </xsd:annotation>
          </xsd:enumeration>
          <xsd:enumeration value="331310">
            <xsd:annotation>
              <xsd:documentation>"Fabricación de equipos de control de procesos industriales"</xsd:documentation>
            </xsd:annotation>
          </xsd:enumeration>
          <xsd:enumeration value="331380">
            <xsd:annotation>
              <xsd:documentation>"Reparación de equipo de control de procesos industriales"</xsd:documentation>
            </xsd:annotation>
          </xsd:enumeration>
          <xsd:enumeration value="332010">
            <xsd:annotation>
              <xsd:documentation>"Fabricación y/o reparación de lentes y artículos oftalmológicos"</xsd:documentation>
            </xsd:annotation>
          </xsd:enumeration>
          <xsd:enumeration value="332020">
            <xsd:annotation>
              <xsd:documentation>"Fabricación de instrumentos de óptica n.c.p. y equipos fotográficos"</xsd:documentation>
            </xsd:annotation>
          </xsd:enumeration>
          <xsd:enumeration value="332080">
            <xsd:annotation>
              <xsd:documentation>"Reparación de instrumentos de óptica n.c.p y equipo fotográficos"</xsd:documentation>
            </xsd:annotation>
          </xsd:enumeration>
          <xsd:enumeration value="333000">
            <xsd:annotation>
              <xsd:documentation>"Fabricación de relojes"</xsd:documentation>
            </xsd:annotation>
          </xsd:enumeration>
          <xsd:enumeration value="341000">
            <xsd:annotation>
              <xsd:documentation>"Fabricación de vehículos automotores"</xsd:documentation>
            </xsd:annotation>
          </xsd:enumeration>
          <xsd:enumeration value="342000">
            <xsd:annotation>
              <xsd:documentation>"Fabricación de carrocerías para vehículos automotores; fabricación de remolques y semi remolques"</xsd:documentation>
            </xsd:annotation>
          </xsd:enumeration>
          <xsd:enumeration value="343000">
            <xsd:annotation>
              <xsd:documentation>"Fabricación de partes y accesorios para vehículos automotores y sus motores"</xsd:documentation>
            </xsd:annotation>
          </xsd:enumeration>
          <xsd:enumeration value="351110">
            <xsd:annotation>
              <xsd:documentation>"Construcción  y reparación de buques; astilleros"</xsd:documentation>
            </xsd:annotation>
          </xsd:enumeration>
          <xsd:enumeration value="351120">
            <xsd:annotation>
              <xsd:documentation>"Construcción de embarcaciones menores"</xsd:documentation>
            </xsd:annotation>
          </xsd:enumeration>
          <xsd:enumeration value="351180">
            <xsd:annotation>
              <xsd:documentation>"Reparación de embarcaciones menores"</xsd:documentation>
            </xsd:annotation>
          </xsd:enumeration>
          <xsd:enumeration value="351210">
            <xsd:annotation>
              <xsd:documentation>"Construcción  de embarcaciones de recreo y deporte"</xsd:documentation>
            </xsd:annotation>
          </xsd:enumeration>
          <xsd:enumeration value="351280">
            <xsd:annotation>
              <xsd:documentation>"Reparación de embarcaciones (recreo y deportes)"</xsd:documentation>
            </xsd:annotation>
          </xsd:enumeration>
          <xsd:enumeration value="352000">
            <xsd:annotation>
              <xsd:documentation>"Fabricación de locomotoras y de material rodante para ferrocarriles y tranvías"</xsd:documentation>
            </xsd:annotation>
          </xsd:enumeration>
          <xsd:enumeration value="353010">
            <xsd:annotation>
              <xsd:documentation>"Fabricación de aeronaves y naves espaciales"</xsd:documentation>
            </xsd:annotation>
          </xsd:enumeration>
          <xsd:enumeration value="353080">
            <xsd:annotation>
              <xsd:documentation>"Reparación de aeronaves y naves espaciales"</xsd:documentation>
            </xsd:annotation>
          </xsd:enumeration>
          <xsd:enumeration value="359100">
            <xsd:annotation>
              <xsd:documentation>"Fabricación de motocicletas"</xsd:documentation>
            </xsd:annotation>
          </xsd:enumeration>
          <xsd:enumeration value="359200">
            <xsd:annotation>
              <xsd:documentation>"Fabricación de bicicletas y de sillones de ruedas para inválidos"</xsd:documentation>
            </xsd:annotation>
          </xsd:enumeration>
          <xsd:enumeration value="359900">
            <xsd:annotation>
              <xsd:documentation>"Fabricación de otros equipos de transporte n.c.p."</xsd:documentation>
            </xsd:annotation>
          </xsd:enumeration>
          <xsd:enumeration value="361010">
            <xsd:annotation>
              <xsd:documentation>"Fabricación de muebles principalmente de madera"</xsd:documentation>
            </xsd:annotation>
          </xsd:enumeration>
          <xsd:enumeration value="361020">
            <xsd:annotation>
              <xsd:documentation>"Fabricación de otros muebles n.c.p., incluso colchones"</xsd:documentation>
            </xsd:annotation>
          </xsd:enumeration>
          <xsd:enumeration value="369100">
            <xsd:annotation>
              <xsd:documentation>"Fabricación de joyas y productos conexos"</xsd:documentation>
            </xsd:annotation>
          </xsd:enumeration>
          <xsd:enumeration value="369200">
            <xsd:annotation>
              <xsd:documentation>"Fabricación de instrumentos de música"</xsd:documentation>
            </xsd:annotation>
          </xsd:enumeration>
          <xsd:enumeration value="369300">
            <xsd:annotation>
              <xsd:documentation>"Fabricación de artículos de deporte"</xsd:documentation>
            </xsd:annotation>
          </xsd:enumeration>
          <xsd:enumeration value="369400">
            <xsd:annotation>
              <xsd:documentation>"Fabricación de juegos y juguetes"</xsd:documentation>
            </xsd:annotation>
          </xsd:enumeration>
          <xsd:enumeration value="369910">
            <xsd:annotation>
              <xsd:documentation>"Fabricación de plumas y lápices de toda clase y artículos de escritorio en general"</xsd:documentation>
            </xsd:annotation>
          </xsd:enumeration>
          <xsd:enumeration value="369920">
            <xsd:annotation>
              <xsd:documentation>"Fabricación de brochas, escobas y cepillos"</xsd:documentation>
            </xsd:annotation>
          </xsd:enumeration>
          <xsd:enumeration value="369930">
            <xsd:annotation>
              <xsd:documentation>"Fabricación de fósforos"</xsd:documentation>
            </xsd:annotation>
          </xsd:enumeration>
          <xsd:enumeration value="369990">
            <xsd:annotation>
              <xsd:documentation>"Fabricación de artículos de otras industrias n.c.p."</xsd:documentation>
            </xsd:annotation>
          </xsd:enumeration>
          <xsd:enumeration value="371000">
            <xsd:annotation>
              <xsd:documentation>"Reciclamiento de desperdicios y desechos metálicos"</xsd:documentation>
            </xsd:annotation>
          </xsd:enumeration>
          <xsd:enumeration value="372010">
            <xsd:annotation>
              <xsd:documentation>"Reciclamiento de papel"</xsd:documentation>
            </xsd:annotation>
          </xsd:enumeration>
          <xsd:enumeration value="372020">
            <xsd:annotation>
              <xsd:documentation>"Reciclamiento de vidrio"</xsd:documentation>
            </xsd:annotation>
          </xsd:enumeration>
          <xsd:enumeration value="372090">
            <xsd:annotation>
              <xsd:documentation>"Reciclamiento de otros desperdicios y desechos no metálicos"</xsd:documentation>
            </xsd:annotation>
          </xsd:enumeration>
          <xsd:enumeration value="401011">
            <xsd:annotation>
              <xsd:documentation>"Generación hidroeléctrica"</xsd:documentation>
            </xsd:annotation>
          </xsd:enumeration>
          <xsd:enumeration value="401012">
            <xsd:annotation>
              <xsd:documentation>"Generación en centrales termoeléctrica de ciclos combinados"</xsd:documentation>
            </xsd:annotation>
          </xsd:enumeration>
          <xsd:enumeration value="401013">
            <xsd:annotation>
              <xsd:documentation>"Generación en otras centrales termoeléctricas"</xsd:documentation>
            </xsd:annotation>
          </xsd:enumeration>
          <xsd:enumeration value="401019">
            <xsd:annotation>
              <xsd:documentation>"Generación en otras centrales n.c.p."</xsd:documentation>
            </xsd:annotation>
          </xsd:enumeration>
          <xsd:enumeration value="401020">
            <xsd:annotation>
              <xsd:documentation>"Transmisión de energía eléctrica"</xsd:documentation>
            </xsd:annotation>
          </xsd:enumeration>
          <xsd:enumeration value="401030">
            <xsd:annotation>
              <xsd:documentation>"Distribución de energía eléctrica"</xsd:documentation>
            </xsd:annotation>
          </xsd:enumeration>
          <xsd:enumeration value="402000">
            <xsd:annotation>
              <xsd:documentation>"Fabricación de gas; distribución de combustibles gaseosos por tuberías"</xsd:documentation>
            </xsd:annotation>
          </xsd:enumeration>
          <xsd:enumeration value="403000">
            <xsd:annotation>
              <xsd:documentation>"Suministro de vapor y agua caliente"</xsd:documentation>
            </xsd:annotation>
          </xsd:enumeration>
          <xsd:enumeration value="410000">
            <xsd:annotation>
              <xsd:documentation>"Captación, depuración y distribución de agua"</xsd:documentation>
            </xsd:annotation>
          </xsd:enumeration>
          <xsd:enumeration value="451010">
            <xsd:annotation>
              <xsd:documentation>"Preparación del terreno, excavaciones y movimientos de tierras"</xsd:documentation>
            </xsd:annotation>
          </xsd:enumeration>
          <xsd:enumeration value="451020">
            <xsd:annotation>
              <xsd:documentation>"Servicios de demolición y el derribo de edificios y otras estructuras"</xsd:documentation>
            </xsd:annotation>
          </xsd:enumeration>
          <xsd:enumeration value="452010">
            <xsd:annotation>
              <xsd:documentation>"Construcción de edificios completos o de partes de edificios"</xsd:documentation>
            </xsd:annotation>
          </xsd:enumeration>
          <xsd:enumeration value="452020">
            <xsd:annotation>
              <xsd:documentation>"Obras de ingeniería"</xsd:documentation>
            </xsd:annotation>
          </xsd:enumeration>
          <xsd:enumeration value="453000">
            <xsd:annotation>
              <xsd:documentation>"Acondicionamiento de edificios."</xsd:documentation>
            </xsd:annotation>
          </xsd:enumeration>
          <xsd:enumeration value="454000">
            <xsd:annotation>
              <xsd:documentation>"Obras menores en construcción (albañiles, carpinteros)"</xsd:documentation>
            </xsd:annotation>
          </xsd:enumeration>
          <xsd:enumeration value="455000">
            <xsd:annotation>
              <xsd:documentation>"Alquiler de  equipo de construcción o demolición dotado de operarios"</xsd:documentation>
            </xsd:annotation>
          </xsd:enumeration>
          <xsd:enumeration value="501010">
            <xsd:annotation>
              <xsd:documentation>"Venta al por mayor de vehículos automotores (Importación, distribución) excepto motocicletas"</xsd:documentation>
            </xsd:annotation>
          </xsd:enumeration>
          <xsd:enumeration value="501020">
            <xsd:annotation>
              <xsd:documentation>"Venta al por menor de vehículos automotores nuevos o usados (incluye compraventa) excepto motocicletas"</xsd:documentation>
            </xsd:annotation>
          </xsd:enumeration>
          <xsd:enumeration value="502010">
            <xsd:annotation>
              <xsd:documentation>"Servicio de lavado de vehículos automotores"</xsd:documentation>
            </xsd:annotation>
          </xsd:enumeration>
          <xsd:enumeration value="502020">
            <xsd:annotation>
              <xsd:documentation>"Servicios de remolque de vehículos (grúas)"</xsd:documentation>
            </xsd:annotation>
          </xsd:enumeration>
          <xsd:enumeration value="502080">
            <xsd:annotation>
              <xsd:documentation>"Mantenimiento y reparación de vehículos automotores"</xsd:documentation>
            </xsd:annotation>
          </xsd:enumeration>
          <xsd:enumeration value="503000">
            <xsd:annotation>
              <xsd:documentation>"Venta de partes, piezas y accesorios de vehículos automotores"</xsd:documentation>
            </xsd:annotation>
          </xsd:enumeration>
          <xsd:enumeration value="504010">
            <xsd:annotation>
              <xsd:documentation>"Venta de motocicletas"</xsd:documentation>
            </xsd:annotation>
          </xsd:enumeration>
          <xsd:enumeration value="504020">
            <xsd:annotation>
              <xsd:documentation>"Venta de piezas y accesorios de motocicletas"</xsd:documentation>
            </xsd:annotation>
          </xsd:enumeration>
          <xsd:enumeration value="504080">
            <xsd:annotation>
              <xsd:documentation>"Reparación de motocicletas"</xsd:documentation>
            </xsd:annotation>
          </xsd:enumeration>
          <xsd:enumeration value="505000">
            <xsd:annotation>
              <xsd:documentation>"Venta al por menor de combustible  para automotores"</xsd:documentation>
            </xsd:annotation>
          </xsd:enumeration>
          <xsd:enumeration value="511010">
            <xsd:annotation>
              <xsd:documentation>"Corretaje de productos agrícolas"</xsd:documentation>
            </xsd:annotation>
          </xsd:enumeration>
          <xsd:enumeration value="511020">
            <xsd:annotation>
              <xsd:documentation>"Corretaje de ganado (ferias de ganado)"</xsd:documentation>
            </xsd:annotation>
          </xsd:enumeration>
          <xsd:enumeration value="511030">
            <xsd:annotation>
              <xsd:documentation>"Otros tipos de corretajes o remates n.c.p. (excepto servicios de martillero)"</xsd:documentation>
            </xsd:annotation>
          </xsd:enumeration>
          <xsd:enumeration value="512110">
            <xsd:annotation>
              <xsd:documentation>"Venta al por mayor de animales vivos "</xsd:documentation>
            </xsd:annotation>
          </xsd:enumeration>
          <xsd:enumeration value="512120">
            <xsd:annotation>
              <xsd:documentation>"Venta al por mayor de productos pecuarios (lanas, pieles, cueros sin procesar); excepto alimentos"</xsd:documentation>
            </xsd:annotation>
          </xsd:enumeration>
          <xsd:enumeration value="512130">
            <xsd:annotation>
              <xsd:documentation>"Venta al por mayor de materias primas agrícolas (granos, frutas oleaginosas, tabaco en bruto, flores y plantas)"</xsd:documentation>
            </xsd:annotation>
          </xsd:enumeration>
          <xsd:enumeration value="512210">
            <xsd:annotation>
              <xsd:documentation>"Mayorista de frutas y verduras"</xsd:documentation>
            </xsd:annotation>
          </xsd:enumeration>
          <xsd:enumeration value="512220">
            <xsd:annotation>
              <xsd:documentation>"Mayoristas de carnes "</xsd:documentation>
            </xsd:annotation>
          </xsd:enumeration>
          <xsd:enumeration value="512230">
            <xsd:annotation>
              <xsd:documentation>"Mayoristas de productos del mar (pescado, mariscos, algas)"</xsd:documentation>
            </xsd:annotation>
          </xsd:enumeration>
          <xsd:enumeration value="512240">
            <xsd:annotation>
              <xsd:documentation>"Mayoristas de vinos y licores"</xsd:documentation>
            </xsd:annotation>
          </xsd:enumeration>
          <xsd:enumeration value="512250">
            <xsd:annotation>
              <xsd:documentation>"Venta al por mayor de confites"</xsd:documentation>
            </xsd:annotation>
          </xsd:enumeration>
          <xsd:enumeration value="512260">
            <xsd:annotation>
              <xsd:documentation>"Venta al por mayor  de alimentos para animales"</xsd:documentation>
            </xsd:annotation>
          </xsd:enumeration>
          <xsd:enumeration value="512290">
            <xsd:annotation>
              <xsd:documentation>"Venta al por mayor de huevos, leche,  abarrotes,  y otros alimentos n.c.p.)"</xsd:documentation>
            </xsd:annotation>
          </xsd:enumeration>
          <xsd:enumeration value="513100">
            <xsd:annotation>
              <xsd:documentation>"Venta al por mayor de productos textiles, prendas de vestir y calzado"</xsd:documentation>
            </xsd:annotation>
          </xsd:enumeration>
          <xsd:enumeration value="513910">
            <xsd:annotation>
              <xsd:documentation>"Venta al por mayor de muebles"</xsd:documentation>
            </xsd:annotation>
          </xsd:enumeration>
          <xsd:enumeration value="513920">
            <xsd:annotation>
              <xsd:documentation>"Venta al por mayor de artículos eléctricos y electrónicos para el hogar"</xsd:documentation>
            </xsd:annotation>
          </xsd:enumeration>
          <xsd:enumeration value="513930">
            <xsd:annotation>
              <xsd:documentation>"Venta al por mayor de artículos de perfumería, cosméticos, jabones y productos de limpieza"</xsd:documentation>
            </xsd:annotation>
          </xsd:enumeration>
          <xsd:enumeration value="513940">
            <xsd:annotation>
              <xsd:documentation>"Venta al por mayor de papel y cartón"</xsd:documentation>
            </xsd:annotation>
          </xsd:enumeration>
          <xsd:enumeration value="513951">
            <xsd:annotation>
              <xsd:documentation>"Venta al por mayor de  libros."</xsd:documentation>
            </xsd:annotation>
          </xsd:enumeration>
          <xsd:enumeration value="513952">
            <xsd:annotation>
              <xsd:documentation>"Venta al por mayor de revistas y periódicos"</xsd:documentation>
            </xsd:annotation>
          </xsd:enumeration>
          <xsd:enumeration value="513960">
            <xsd:annotation>
              <xsd:documentation>"Venta al por mayor de productos farmacéuticos"</xsd:documentation>
            </xsd:annotation>
          </xsd:enumeration>
          <xsd:enumeration value="513970">
            <xsd:annotation>
              <xsd:documentation>"Venta al por mayor de instrumentos  científicos y quirúrgicos, dispositivos ortopédicos y de seguridad."</xsd:documentation>
            </xsd:annotation>
          </xsd:enumeration>
          <xsd:enumeration value="513990">
            <xsd:annotation>
              <xsd:documentation>"Venta al por mayor de otros enseres domésticos n.c.p."</xsd:documentation>
            </xsd:annotation>
          </xsd:enumeration>
          <xsd:enumeration value="514110">
            <xsd:annotation>
              <xsd:documentation>"Venta al por mayor de combustibles líquidos "</xsd:documentation>
            </xsd:annotation>
          </xsd:enumeration>
          <xsd:enumeration value="514120">
            <xsd:annotation>
              <xsd:documentation>"Venta al por mayor de combustibles sólidos"</xsd:documentation>
            </xsd:annotation>
          </xsd:enumeration>
          <xsd:enumeration value="514130">
            <xsd:annotation>
              <xsd:documentation>"Venta al por mayor de combustibles gaseosos"</xsd:documentation>
            </xsd:annotation>
          </xsd:enumeration>
          <xsd:enumeration value="514140">
            <xsd:annotation>
              <xsd:documentation>"Venta al por mayor de productos conexos a los combustibles"</xsd:documentation>
            </xsd:annotation>
          </xsd:enumeration>
          <xsd:enumeration value="514200">
            <xsd:annotation>
              <xsd:documentation>"Venta al por mayor de metales y minerales metalíferos"</xsd:documentation>
            </xsd:annotation>
          </xsd:enumeration>
          <xsd:enumeration value="514310">
            <xsd:annotation>
              <xsd:documentation>"Venta al por mayor de madera no trabajada y productos resultantes de la elaboración primaria de la madera"</xsd:documentation>
            </xsd:annotation>
          </xsd:enumeration>
          <xsd:enumeration value="514320">
            <xsd:annotation>
              <xsd:documentation>"Venta al por mayor de materiales de construcción, artículos de ferretería  y equipo de materiales de fontanería y calefacción "</xsd:documentation>
            </xsd:annotation>
          </xsd:enumeration>
          <xsd:enumeration value="514910">
            <xsd:annotation>
              <xsd:documentation>"Venta al por mayor de productos químicos"</xsd:documentation>
            </xsd:annotation>
          </xsd:enumeration>
          <xsd:enumeration value="514920">
            <xsd:annotation>
              <xsd:documentation>"Venta al por mayor de desechos metálicos (chatarra)"</xsd:documentation>
            </xsd:annotation>
          </xsd:enumeration>
          <xsd:enumeration value="514930">
            <xsd:annotation>
              <xsd:documentation>"Venta al por mayor de insumos veterinarios"</xsd:documentation>
            </xsd:annotation>
          </xsd:enumeration>
          <xsd:enumeration value="514990">
            <xsd:annotation>
              <xsd:documentation>"Venta al por mayor de otros productos intermedios,  desperdicios y desechos n.c.p."</xsd:documentation>
            </xsd:annotation>
          </xsd:enumeration>
          <xsd:enumeration value="515001">
            <xsd:annotation>
              <xsd:documentation>"Venta al por Mayor de maquinaria agrícola y forestal"</xsd:documentation>
            </xsd:annotation>
          </xsd:enumeration>
          <xsd:enumeration value="515002">
            <xsd:annotation>
              <xsd:documentation>"Venta al por Mayor de maquinaria metalúrgica"</xsd:documentation>
            </xsd:annotation>
          </xsd:enumeration>
          <xsd:enumeration value="515003">
            <xsd:annotation>
              <xsd:documentation>"Venta al por Mayor de maquinaria para la minería"</xsd:documentation>
            </xsd:annotation>
          </xsd:enumeration>
          <xsd:enumeration value="515004">
            <xsd:annotation>
              <xsd:documentation>"Venta al por Mayor de maquinaria para la construcción"</xsd:documentation>
            </xsd:annotation>
          </xsd:enumeration>
          <xsd:enumeration value="515005">
            <xsd:annotation>
              <xsd:documentation>"Venta al por Mayor de maquinaria para la elaboración de alimentos, bebidas y tabaco"</xsd:documentation>
            </xsd:annotation>
          </xsd:enumeration>
          <xsd:enumeration value="515006">
            <xsd:annotation>
              <xsd:documentation>"Venta al por Mayor de maquinaria para textiles y cueros"</xsd:documentation>
            </xsd:annotation>
          </xsd:enumeration>
          <xsd:enumeration value="515007">
            <xsd:annotation>
              <xsd:documentation>"Venta al por Mayor  de maquinas y equipos de oficina y materiales conexos (incluye teléfonos y computadores)"</xsd:documentation>
            </xsd:annotation>
          </xsd:enumeration>
          <xsd:enumeration value="515008">
            <xsd:annotation>
              <xsd:documentation>"Venta al por mayor de maquinaria y equipo de transporte excepto vehículos automotores."</xsd:documentation>
            </xsd:annotation>
          </xsd:enumeration>
          <xsd:enumeration value="515009">
            <xsd:annotation>
              <xsd:documentation>"Venta al por mayor de maquinaria, herramientas, equipo y materiales n.c.p."</xsd:documentation>
            </xsd:annotation>
          </xsd:enumeration>
          <xsd:enumeration value="519000">
            <xsd:annotation>
              <xsd:documentation>"Venta al por mayor de otros productos"</xsd:documentation>
            </xsd:annotation>
          </xsd:enumeration>
          <xsd:enumeration value="521111">
            <xsd:annotation>
              <xsd:documentation>"Grandes establecimientos; hipermercados"</xsd:documentation>
            </xsd:annotation>
          </xsd:enumeration>
          <xsd:enumeration value="521112">
            <xsd:annotation>
              <xsd:documentation>"Medianos y pequeños establecimientos; supermercados, minimarket"</xsd:documentation>
            </xsd:annotation>
          </xsd:enumeration>
          <xsd:enumeration value="521120">
            <xsd:annotation>
              <xsd:documentation>"Venta al por menor en pequeños almacenes no especializados con surtido compuesto principalmente de alimentos, bebidas y tabaco; no incluyen bebidas alcohólicas"</xsd:documentation>
            </xsd:annotation>
          </xsd:enumeration>
          <xsd:enumeration value="521200">
            <xsd:annotation>
              <xsd:documentation>"Venta al por menor en almacenes no especializados con surtido compuesto principalmente de productos de ferretería, construcción y productos para el hogar."</xsd:documentation>
            </xsd:annotation>
          </xsd:enumeration>
          <xsd:enumeration value="521300">
            <xsd:annotation>
              <xsd:documentation>"Venta al por menor  en almacenes no especializados con surtido compuesto  por vestuario y productos para el hogar"</xsd:documentation>
            </xsd:annotation>
          </xsd:enumeration>
          <xsd:enumeration value="521900">
            <xsd:annotation>
              <xsd:documentation>"Venta al por menor de otros productos en pequeños almacenes no especializados"</xsd:documentation>
            </xsd:annotation>
          </xsd:enumeration>
          <xsd:enumeration value="522010">
            <xsd:annotation>
              <xsd:documentation>"Venta al por menor de bebidas y licores (botillerías)"</xsd:documentation>
            </xsd:annotation>
          </xsd:enumeration>
          <xsd:enumeration value="522020">
            <xsd:annotation>
              <xsd:documentation>"Venta al por menor de carnes (rojas, blancas, otras) productos cárnicos y similares. "</xsd:documentation>
            </xsd:annotation>
          </xsd:enumeration>
          <xsd:enumeration value="522030">
            <xsd:annotation>
              <xsd:documentation>"Comercio al por menor de verduras y frutas (verdulería)"</xsd:documentation>
            </xsd:annotation>
          </xsd:enumeration>
          <xsd:enumeration value="522040">
            <xsd:annotation>
              <xsd:documentation>"Venta al por menor de pescados, mariscos y productos conexos"</xsd:documentation>
            </xsd:annotation>
          </xsd:enumeration>
          <xsd:enumeration value="522050">
            <xsd:annotation>
              <xsd:documentation>"Venta al por menor de productos de panadería y pastelería"</xsd:documentation>
            </xsd:annotation>
          </xsd:enumeration>
          <xsd:enumeration value="522060">
            <xsd:annotation>
              <xsd:documentation>"Venta  al por menor de alimentos  para mascotas"</xsd:documentation>
            </xsd:annotation>
          </xsd:enumeration>
          <xsd:enumeration value="522070">
            <xsd:annotation>
              <xsd:documentation>"Venta al por menor de aves y huevos"</xsd:documentation>
            </xsd:annotation>
          </xsd:enumeration>
          <xsd:enumeration value="522090">
            <xsd:annotation>
              <xsd:documentation>"Venta al por menor de productos de confiterías, cigarrillos, roticerías y otros"</xsd:documentation>
            </xsd:annotation>
          </xsd:enumeration>
          <xsd:enumeration value="523111">
            <xsd:annotation>
              <xsd:documentation>"Farmacias pertenecientes a cadenas de establecimientos"</xsd:documentation>
            </xsd:annotation>
          </xsd:enumeration>
          <xsd:enumeration value="523112">
            <xsd:annotation>
              <xsd:documentation>"Farmacias Independientes"</xsd:documentation>
            </xsd:annotation>
          </xsd:enumeration>
          <xsd:enumeration value="523120">
            <xsd:annotation>
              <xsd:documentation>"Venta al por menor de productos medicinales"</xsd:documentation>
            </xsd:annotation>
          </xsd:enumeration>
          <xsd:enumeration value="523130">
            <xsd:annotation>
              <xsd:documentation>"Venta al por menor de artículos ortopédicos"</xsd:documentation>
            </xsd:annotation>
          </xsd:enumeration>
          <xsd:enumeration value="523140">
            <xsd:annotation>
              <xsd:documentation>"Venta al por menor de artículos de tocador y cosméticos"</xsd:documentation>
            </xsd:annotation>
          </xsd:enumeration>
          <xsd:enumeration value="523210">
            <xsd:annotation>
              <xsd:documentation>"Venta al por menor de calzado"</xsd:documentation>
            </xsd:annotation>
          </xsd:enumeration>
          <xsd:enumeration value="523220">
            <xsd:annotation>
              <xsd:documentation>"Venta al por menor de prendas de vestir en general, incluye accesorios"</xsd:documentation>
            </xsd:annotation>
          </xsd:enumeration>
          <xsd:enumeration value="523230">
            <xsd:annotation>
              <xsd:documentation>"Venta al por menor de lanas, hilos y similares"</xsd:documentation>
            </xsd:annotation>
          </xsd:enumeration>
          <xsd:enumeration value="523240">
            <xsd:annotation>
              <xsd:documentation>"Venta al por menor de maleterías, talabarterías y artículos de cuero"</xsd:documentation>
            </xsd:annotation>
          </xsd:enumeration>
          <xsd:enumeration value="523250">
            <xsd:annotation>
              <xsd:documentation>"Venta al por menor de ropa interior y prendas de uso personal"</xsd:documentation>
            </xsd:annotation>
          </xsd:enumeration>
          <xsd:enumeration value="523290">
            <xsd:annotation>
              <xsd:documentation>"Comercio al por menor de otros productos textiles n.c.p., excepto para el hogar"</xsd:documentation>
            </xsd:annotation>
          </xsd:enumeration>
          <xsd:enumeration value="523310">
            <xsd:annotation>
              <xsd:documentation>"Venta al por menor de artículos electrodomésticos y electrónicos; incluye aparatos de radio y televisión"</xsd:documentation>
            </xsd:annotation>
          </xsd:enumeration>
          <xsd:enumeration value="523320">
            <xsd:annotation>
              <xsd:documentation>"Venta al por menor de cristales, lozas, porcelana, menaje (cristalerías)"</xsd:documentation>
            </xsd:annotation>
          </xsd:enumeration>
          <xsd:enumeration value="523330">
            <xsd:annotation>
              <xsd:documentation>"Venta al por menor de muebles; incluye colchones"</xsd:documentation>
            </xsd:annotation>
          </xsd:enumeration>
          <xsd:enumeration value="523340">
            <xsd:annotation>
              <xsd:documentation>"Venta al por menor de instrumentos musicales (casa de música)"</xsd:documentation>
            </xsd:annotation>
          </xsd:enumeration>
          <xsd:enumeration value="523350">
            <xsd:annotation>
              <xsd:documentation>"Venta al por menor de discos, cassettes, dvd y videos "</xsd:documentation>
            </xsd:annotation>
          </xsd:enumeration>
          <xsd:enumeration value="523360">
            <xsd:annotation>
              <xsd:documentation>"Venta al por menor de lámparas, apliques y similares"</xsd:documentation>
            </xsd:annotation>
          </xsd:enumeration>
          <xsd:enumeration value="523390">
            <xsd:annotation>
              <xsd:documentation>"Venta al por menor de artículos textiles para el hogar y otros artículos y equipo de uso doméstico n.c.p."</xsd:documentation>
            </xsd:annotation>
          </xsd:enumeration>
          <xsd:enumeration value="523410">
            <xsd:annotation>
              <xsd:documentation>"Venta al por menor de artículos de ferretería y materiales de construcción"</xsd:documentation>
            </xsd:annotation>
          </xsd:enumeration>
          <xsd:enumeration value="523420">
            <xsd:annotation>
              <xsd:documentation>"Venta al por menor de pinturas, barnices y lacas"</xsd:documentation>
            </xsd:annotation>
          </xsd:enumeration>
          <xsd:enumeration value="523430">
            <xsd:annotation>
              <xsd:documentation>"Comercio al por menor de productos de vidrio"</xsd:documentation>
            </xsd:annotation>
          </xsd:enumeration>
          <xsd:enumeration value="523911">
            <xsd:annotation>
              <xsd:documentation>"Comercio al por menor de artículos fotográficos"</xsd:documentation>
            </xsd:annotation>
          </xsd:enumeration>
          <xsd:enumeration value="523912">
            <xsd:annotation>
              <xsd:documentation>"Comercio al por menor de artículos ópticos"</xsd:documentation>
            </xsd:annotation>
          </xsd:enumeration>
          <xsd:enumeration value="523921">
            <xsd:annotation>
              <xsd:documentation>"Comercio por menor de juguetes"</xsd:documentation>
            </xsd:annotation>
          </xsd:enumeration>
          <xsd:enumeration value="523922">
            <xsd:annotation>
              <xsd:documentation>"Comercio al por menor de libros"</xsd:documentation>
            </xsd:annotation>
          </xsd:enumeration>
          <xsd:enumeration value="523923">
            <xsd:annotation>
              <xsd:documentation>"Comercio al por menor de revistas y diarios"</xsd:documentation>
            </xsd:annotation>
          </xsd:enumeration>
          <xsd:enumeration value="523924">
            <xsd:annotation>
              <xsd:documentation>"Comercio de artículos de suministros de oficinas y artículos de escritorio en general"</xsd:documentation>
            </xsd:annotation>
          </xsd:enumeration>
          <xsd:enumeration value="523930">
            <xsd:annotation>
              <xsd:documentation>"Comercio al por menor de computadoras, programas de computación y suministros"</xsd:documentation>
            </xsd:annotation>
          </xsd:enumeration>
          <xsd:enumeration value="523941">
            <xsd:annotation>
              <xsd:documentation>"Comercio al por menor de armerías, artículos de caza y pesca"</xsd:documentation>
            </xsd:annotation>
          </xsd:enumeration>
          <xsd:enumeration value="523942">
            <xsd:annotation>
              <xsd:documentation>"Comercio al por menor de bicicletas y sus repuestos"</xsd:documentation>
            </xsd:annotation>
          </xsd:enumeration>
          <xsd:enumeration value="523943">
            <xsd:annotation>
              <xsd:documentation>"Comercio al por menor de artículos deportivos"</xsd:documentation>
            </xsd:annotation>
          </xsd:enumeration>
          <xsd:enumeration value="523950">
            <xsd:annotation>
              <xsd:documentation>"Comercio al por menor  de artículos  de joyería, fantasías y relojerías"</xsd:documentation>
            </xsd:annotation>
          </xsd:enumeration>
          <xsd:enumeration value="523961">
            <xsd:annotation>
              <xsd:documentation>"Venta al por menor de gas licuado en bombonas"</xsd:documentation>
            </xsd:annotation>
          </xsd:enumeration>
          <xsd:enumeration value="523969">
            <xsd:annotation>
              <xsd:documentation>"Venta al por menor de carbón, leña y otros combustibles de uso doméstico"</xsd:documentation>
            </xsd:annotation>
          </xsd:enumeration>
          <xsd:enumeration value="523991">
            <xsd:annotation>
              <xsd:documentation>"Comercio al por menor de artículos típicos (artesanías)"</xsd:documentation>
            </xsd:annotation>
          </xsd:enumeration>
          <xsd:enumeration value="523992">
            <xsd:annotation>
              <xsd:documentation>"Venta al por menor de flores, plantas, árboles, semillas, abonos"</xsd:documentation>
            </xsd:annotation>
          </xsd:enumeration>
          <xsd:enumeration value="523993">
            <xsd:annotation>
              <xsd:documentation>"Venta al por menor de mascotas y accesorios"</xsd:documentation>
            </xsd:annotation>
          </xsd:enumeration>
          <xsd:enumeration value="523999">
            <xsd:annotation>
              <xsd:documentation>"Venta al por menor de otros productos en almacenes especializados n.c.p."</xsd:documentation>
            </xsd:annotation>
          </xsd:enumeration>
          <xsd:enumeration value="524010">
            <xsd:annotation>
              <xsd:documentation>"Comercio al por menor de antigüedades de todo tipo"</xsd:documentation>
            </xsd:annotation>
          </xsd:enumeration>
          <xsd:enumeration value="524020">
            <xsd:annotation>
              <xsd:documentation>"Comercio al por menor de ropa usada"</xsd:documentation>
            </xsd:annotation>
          </xsd:enumeration>
          <xsd:enumeration value="524090">
            <xsd:annotation>
              <xsd:documentation>"Comercio al por menor de artículos y artefactos usados n.c.p."</xsd:documentation>
            </xsd:annotation>
          </xsd:enumeration>
          <xsd:enumeration value="525110">
            <xsd:annotation>
              <xsd:documentation>"Venta al por menor en empresas de venta a distancia por correo"</xsd:documentation>
            </xsd:annotation>
          </xsd:enumeration>
          <xsd:enumeration value="525120">
            <xsd:annotation>
              <xsd:documentation>"Venta al por menor en empresas de venta a distancia vía telefónica"</xsd:documentation>
            </xsd:annotation>
          </xsd:enumeration>
          <xsd:enumeration value="525130">
            <xsd:annotation>
              <xsd:documentation>"Venta al por menor en empresas de venta a distancia vía Internet; comercio electrónico"</xsd:documentation>
            </xsd:annotation>
          </xsd:enumeration>
          <xsd:enumeration value="525200">
            <xsd:annotation>
              <xsd:documentation>"Venta al por menor en puestos de venta y mercados"</xsd:documentation>
            </xsd:annotation>
          </xsd:enumeration>
          <xsd:enumeration value="525910">
            <xsd:annotation>
              <xsd:documentation>"Venta al por menor no realizada en almacenes."</xsd:documentation>
            </xsd:annotation>
          </xsd:enumeration>
          <xsd:enumeration value="525920">
            <xsd:annotation>
              <xsd:documentation>"Venta al por menor a través de Maquinas expendedoras"</xsd:documentation>
            </xsd:annotation>
          </xsd:enumeration>
          <xsd:enumeration value="525930">
            <xsd:annotation>
              <xsd:documentation>"Venta al por menor a cambio de una retribución  o por contrata, de productos de terceros"</xsd:documentation>
            </xsd:annotation>
          </xsd:enumeration>
          <xsd:enumeration value="525990">
            <xsd:annotation>
              <xsd:documentation>"Otros tipos de venta al por menor no realizada en almacenes n.c.p."</xsd:documentation>
            </xsd:annotation>
          </xsd:enumeration>
          <xsd:enumeration value="526010">
            <xsd:annotation>
              <xsd:documentation>"Reparación de calzado y otros artículos de cuero"</xsd:documentation>
            </xsd:annotation>
          </xsd:enumeration>
          <xsd:enumeration value="526020">
            <xsd:annotation>
              <xsd:documentation>"Reparaciones eléctricas y electrónicas"</xsd:documentation>
            </xsd:annotation>
          </xsd:enumeration>
          <xsd:enumeration value="526030">
            <xsd:annotation>
              <xsd:documentation>"Reparación de relojes y joyas"</xsd:documentation>
            </xsd:annotation>
          </xsd:enumeration>
          <xsd:enumeration value="526090">
            <xsd:annotation>
              <xsd:documentation>"Otras reparaciones de efectos personales y enseres domésticos n.c.p."</xsd:documentation>
            </xsd:annotation>
          </xsd:enumeration>
          <xsd:enumeration value="551010">
            <xsd:annotation>
              <xsd:documentation>"Hoteles"</xsd:documentation>
            </xsd:annotation>
          </xsd:enumeration>
          <xsd:enumeration value="551020">
            <xsd:annotation>
              <xsd:documentation>"Moteles"</xsd:documentation>
            </xsd:annotation>
          </xsd:enumeration>
          <xsd:enumeration value="551030">
            <xsd:annotation>
              <xsd:documentation>"Residenciales"</xsd:documentation>
            </xsd:annotation>
          </xsd:enumeration>
          <xsd:enumeration value="551090">
            <xsd:annotation>
              <xsd:documentation>"Otros tipos de hospedaje temporal como camping, albergues, posadas, refugios y similares"</xsd:documentation>
            </xsd:annotation>
          </xsd:enumeration>
          <xsd:enumeration value="552010">
            <xsd:annotation>
              <xsd:documentation>"Restaurantes"</xsd:documentation>
            </xsd:annotation>
          </xsd:enumeration>
          <xsd:enumeration value="552020">
            <xsd:annotation>
              <xsd:documentation>"Bares, fuentes de soda, cafés, salones de te, sandwicherías, gelaterias, pizzerías, y establecimientos de comida rápida en general"</xsd:documentation>
            </xsd:annotation>
          </xsd:enumeration>
          <xsd:enumeration value="552030">
            <xsd:annotation>
              <xsd:documentation>"Casinos y clubes sociales"</xsd:documentation>
            </xsd:annotation>
          </xsd:enumeration>
          <xsd:enumeration value="552040">
            <xsd:annotation>
              <xsd:documentation>"Servicios de comida preparada en forma industrial"</xsd:documentation>
            </xsd:annotation>
          </xsd:enumeration>
          <xsd:enumeration value="552050">
            <xsd:annotation>
              <xsd:documentation>"Servicios de banquetes, bodas  y otras celebraciones"</xsd:documentation>
            </xsd:annotation>
          </xsd:enumeration>
          <xsd:enumeration value="552090">
            <xsd:annotation>
              <xsd:documentation>"Servicios de otros establecimientos que expenden comidas y bebidas "</xsd:documentation>
            </xsd:annotation>
          </xsd:enumeration>
          <xsd:enumeration value="601001">
            <xsd:annotation>
              <xsd:documentation>"Transporte interurbano de pasajeros por ferrocarriles"</xsd:documentation>
            </xsd:annotation>
          </xsd:enumeration>
          <xsd:enumeration value="601002">
            <xsd:annotation>
              <xsd:documentation>"Transporte interurbano de carga por ferrocarriles"</xsd:documentation>
            </xsd:annotation>
          </xsd:enumeration>
          <xsd:enumeration value="602110">
            <xsd:annotation>
              <xsd:documentation>"Transporte urbano vía ferrocarril (incluye metro)"</xsd:documentation>
            </xsd:annotation>
          </xsd:enumeration>
          <xsd:enumeration value="602120">
            <xsd:annotation>
              <xsd:documentation>"Transporte urbano vía autobús (locomoción colectiva)"</xsd:documentation>
            </xsd:annotation>
          </xsd:enumeration>
          <xsd:enumeration value="602130">
            <xsd:annotation>
              <xsd:documentation>"Transporte interurbano vía autobús"</xsd:documentation>
            </xsd:annotation>
          </xsd:enumeration>
          <xsd:enumeration value="602140">
            <xsd:annotation>
              <xsd:documentation>"Transporte urbano vía taxi colectivo"</xsd:documentation>
            </xsd:annotation>
          </xsd:enumeration>
          <xsd:enumeration value="602150">
            <xsd:annotation>
              <xsd:documentation>"Servicios de transporte escolar"</xsd:documentation>
            </xsd:annotation>
          </xsd:enumeration>
          <xsd:enumeration value="602160">
            <xsd:annotation>
              <xsd:documentation>"Servicios de transporte de trabajadores"</xsd:documentation>
            </xsd:annotation>
          </xsd:enumeration>
          <xsd:enumeration value="602190">
            <xsd:annotation>
              <xsd:documentation>"Otros tipos regular de pasajeros por vía terrestre n.c.p."</xsd:documentation>
            </xsd:annotation>
          </xsd:enumeration>
          <xsd:enumeration value="602210">
            <xsd:annotation>
              <xsd:documentation>"Transportes por taxis libres y radiotaxis"</xsd:documentation>
            </xsd:annotation>
          </xsd:enumeration>
          <xsd:enumeration value="602220">
            <xsd:annotation>
              <xsd:documentation>"Servicios de Transporte a Turistas"</xsd:documentation>
            </xsd:annotation>
          </xsd:enumeration>
          <xsd:enumeration value="602230">
            <xsd:annotation>
              <xsd:documentation>"Transporte de pasajeros en vehículos de tracción humana y animal"</xsd:documentation>
            </xsd:annotation>
          </xsd:enumeration>
          <xsd:enumeration value="602290">
            <xsd:annotation>
              <xsd:documentation>"Otros tipos de transporte no regular de pasajeros n.c.p."</xsd:documentation>
            </xsd:annotation>
          </xsd:enumeration>
          <xsd:enumeration value="602300">
            <xsd:annotation>
              <xsd:documentation>"Transporte de carga por carretera"</xsd:documentation>
            </xsd:annotation>
          </xsd:enumeration>
          <xsd:enumeration value="603000">
            <xsd:annotation>
              <xsd:documentation>"Transporte por tuberías"</xsd:documentation>
            </xsd:annotation>
          </xsd:enumeration>
          <xsd:enumeration value="611011">
            <xsd:annotation>
              <xsd:documentation>"Transporte marítimo y de cabotaje de pasajeros"</xsd:documentation>
            </xsd:annotation>
          </xsd:enumeration>
          <xsd:enumeration value="611012">
            <xsd:annotation>
              <xsd:documentation>"Transporte marítimo y de cabotaje de carga"</xsd:documentation>
            </xsd:annotation>
          </xsd:enumeration>
          <xsd:enumeration value="611021">
            <xsd:annotation>
              <xsd:documentation>"Transporte por vía lacustre de pasajeros"</xsd:documentation>
            </xsd:annotation>
          </xsd:enumeration>
          <xsd:enumeration value="611022">
            <xsd:annotation>
              <xsd:documentation>"Transporte por vía lacustre de carga"</xsd:documentation>
            </xsd:annotation>
          </xsd:enumeration>
          <xsd:enumeration value="612001">
            <xsd:annotation>
              <xsd:documentation>"Transporte de pasajeros por vías de navegación interiores"</xsd:documentation>
            </xsd:annotation>
          </xsd:enumeration>
          <xsd:enumeration value="612002">
            <xsd:annotation>
              <xsd:documentation>"Transporte de carga por vías de navegación interiores"</xsd:documentation>
            </xsd:annotation>
          </xsd:enumeration>
          <xsd:enumeration value="621010">
            <xsd:annotation>
              <xsd:documentation>"Transporte regular vía aérea de pasajeros"</xsd:documentation>
            </xsd:annotation>
          </xsd:enumeration>
          <xsd:enumeration value="621020">
            <xsd:annotation>
              <xsd:documentation>"Transporte regular vía aérea de carga"</xsd:documentation>
            </xsd:annotation>
          </xsd:enumeration>
          <xsd:enumeration value="622001">
            <xsd:annotation>
              <xsd:documentation>"Transporte no regular por vía aérea de pasajeros"</xsd:documentation>
            </xsd:annotation>
          </xsd:enumeration>
          <xsd:enumeration value="622002">
            <xsd:annotation>
              <xsd:documentation>"Transporte no regular por vía aérea de carga"</xsd:documentation>
            </xsd:annotation>
          </xsd:enumeration>
          <xsd:enumeration value="630100">
            <xsd:annotation>
              <xsd:documentation>"Manipulación de la carga"</xsd:documentation>
            </xsd:annotation>
          </xsd:enumeration>
          <xsd:enumeration value="630200">
            <xsd:annotation>
              <xsd:documentation>"Servicios de almacenamiento y depósito"</xsd:documentation>
            </xsd:annotation>
          </xsd:enumeration>
          <xsd:enumeration value="630310">
            <xsd:annotation>
              <xsd:documentation>"Terminales terrestres de pasajeros"</xsd:documentation>
            </xsd:annotation>
          </xsd:enumeration>
          <xsd:enumeration value="630320">
            <xsd:annotation>
              <xsd:documentation>"Estacionamiento de vehículos y parquímetros"</xsd:documentation>
            </xsd:annotation>
          </xsd:enumeration>
          <xsd:enumeration value="630330">
            <xsd:annotation>
              <xsd:documentation>"Puertos y aeropuertos"</xsd:documentation>
            </xsd:annotation>
          </xsd:enumeration>
          <xsd:enumeration value="630340">
            <xsd:annotation>
              <xsd:documentation>"Servicios prestados por concesionarios de carreteras"</xsd:documentation>
            </xsd:annotation>
          </xsd:enumeration>
          <xsd:enumeration value="630390">
            <xsd:annotation>
              <xsd:documentation>"Otras actividades conexas al transporte n.c.p."</xsd:documentation>
            </xsd:annotation>
          </xsd:enumeration>
          <xsd:enumeration value="630400">
            <xsd:annotation>
              <xsd:documentation>"Actividades de agencias de viajes y organizadores de viajes y actividades de asistencia a turistas n.c.p."</xsd:documentation>
            </xsd:annotation>
          </xsd:enumeration>
          <xsd:enumeration value="630910">
            <xsd:annotation>
              <xsd:documentation>"Agencias de aduanas"</xsd:documentation>
            </xsd:annotation>
          </xsd:enumeration>
          <xsd:enumeration value="630920">
            <xsd:annotation>
              <xsd:documentation>"Agencias de transporte"</xsd:documentation>
            </xsd:annotation>
          </xsd:enumeration>
          <xsd:enumeration value="641100">
            <xsd:annotation>
              <xsd:documentation>"Actividades postales nacionales"</xsd:documentation>
            </xsd:annotation>
          </xsd:enumeration>
          <xsd:enumeration value="641200">
            <xsd:annotation>
              <xsd:documentation>"Actividades de correo distintas de las actividades postales nacionales"</xsd:documentation>
            </xsd:annotation>
          </xsd:enumeration>
          <xsd:enumeration value="642010">
            <xsd:annotation>
              <xsd:documentation>"Servicios de telefonía fija"</xsd:documentation>
            </xsd:annotation>
          </xsd:enumeration>
          <xsd:enumeration value="642020">
            <xsd:annotation>
              <xsd:documentation>"Servicios de telefonía móvil"</xsd:documentation>
            </xsd:annotation>
          </xsd:enumeration>
          <xsd:enumeration value="642030">
            <xsd:annotation>
              <xsd:documentation>"Portadores telefónicos (larga distancia)"</xsd:documentation>
            </xsd:annotation>
          </xsd:enumeration>
          <xsd:enumeration value="642040">
            <xsd:annotation>
              <xsd:documentation>"Servicios de televisión no abierta"</xsd:documentation>
            </xsd:annotation>
          </xsd:enumeration>
          <xsd:enumeration value="642050">
            <xsd:annotation>
              <xsd:documentation>"Proveedores de internet"</xsd:documentation>
            </xsd:annotation>
          </xsd:enumeration>
          <xsd:enumeration value="642061">
            <xsd:annotation>
              <xsd:documentation>"Centros de llamados; incluye envío de fax"</xsd:documentation>
            </xsd:annotation>
          </xsd:enumeration>
          <xsd:enumeration value="642062">
            <xsd:annotation>
              <xsd:documentation>"Centros de acceso a internet"</xsd:documentation>
            </xsd:annotation>
          </xsd:enumeration>
          <xsd:enumeration value="642090">
            <xsd:annotation>
              <xsd:documentation>"Otros servicios de telecomunicaciones n.c.p."</xsd:documentation>
            </xsd:annotation>
          </xsd:enumeration>
          <xsd:enumeration value="651100">
            <xsd:annotation>
              <xsd:documentation>"Banca central"</xsd:documentation>
            </xsd:annotation>
          </xsd:enumeration>
          <xsd:enumeration value="651910">
            <xsd:annotation>
              <xsd:documentation>"Bancos"</xsd:documentation>
            </xsd:annotation>
          </xsd:enumeration>
          <xsd:enumeration value="651920">
            <xsd:annotation>
              <xsd:documentation>"Financieras"</xsd:documentation>
            </xsd:annotation>
          </xsd:enumeration>
          <xsd:enumeration value="651990">
            <xsd:annotation>
              <xsd:documentation>"El resto de otros tipos de intermediación monetaria"</xsd:documentation>
            </xsd:annotation>
          </xsd:enumeration>
          <xsd:enumeration value="659110">
            <xsd:annotation>
              <xsd:documentation>"Leasing financiero"</xsd:documentation>
            </xsd:annotation>
          </xsd:enumeration>
          <xsd:enumeration value="659120">
            <xsd:annotation>
              <xsd:documentation>"Leasing habitacional"</xsd:documentation>
            </xsd:annotation>
          </xsd:enumeration>
          <xsd:enumeration value="659210">
            <xsd:annotation>
              <xsd:documentation>"Financiamiento del fomento de la producción"</xsd:documentation>
            </xsd:annotation>
          </xsd:enumeration>
          <xsd:enumeration value="659220">
            <xsd:annotation>
              <xsd:documentation>"Dirección general de crédito prendario"</xsd:documentation>
            </xsd:annotation>
          </xsd:enumeration>
          <xsd:enumeration value="659290">
            <xsd:annotation>
              <xsd:documentation>"El resto de otros tipos de crédito"</xsd:documentation>
            </xsd:annotation>
          </xsd:enumeration>
          <xsd:enumeration value="659911">
            <xsd:annotation>
              <xsd:documentation>"Administradoras de Fondos de Inversión"</xsd:documentation>
            </xsd:annotation>
          </xsd:enumeration>
          <xsd:enumeration value="659912">
            <xsd:annotation>
              <xsd:documentation>"Administradoras de Fondos Mutuos"</xsd:documentation>
            </xsd:annotation>
          </xsd:enumeration>
          <xsd:enumeration value="659913">
            <xsd:annotation>
              <xsd:documentation>"Administradoras de FICEs (Fondos de inversión de capital extranjero)"</xsd:documentation>
            </xsd:annotation>
          </xsd:enumeration>
          <xsd:enumeration value="659914">
            <xsd:annotation>
              <xsd:documentation>"Administradoras de Fondos para la Vivienda"</xsd:documentation>
            </xsd:annotation>
          </xsd:enumeration>
          <xsd:enumeration value="659915">
            <xsd:annotation>
              <xsd:documentation>"Administradoras de Fondos para otros fines y/o generales"</xsd:documentation>
            </xsd:annotation>
          </xsd:enumeration>
          <xsd:enumeration value="659920">
            <xsd:annotation>
              <xsd:documentation>"Sociedades de Inversión y Rentistas de Capitales Mobiliarios en general"</xsd:documentation>
            </xsd:annotation>
          </xsd:enumeration>
          <xsd:enumeration value="659931">
            <xsd:annotation>
              <xsd:documentation>"Factoring"</xsd:documentation>
            </xsd:annotation>
          </xsd:enumeration>
          <xsd:enumeration value="659932">
            <xsd:annotation>
              <xsd:documentation>"Securitizadoras"</xsd:documentation>
            </xsd:annotation>
          </xsd:enumeration>
          <xsd:enumeration value="660101">
            <xsd:annotation>
              <xsd:documentation>"Planes de seguro de vida"</xsd:documentation>
            </xsd:annotation>
          </xsd:enumeration>
          <xsd:enumeration value="660102">
            <xsd:annotation>
              <xsd:documentation>"Planes de reaseguros de vida"</xsd:documentation>
            </xsd:annotation>
          </xsd:enumeration>
          <xsd:enumeration value="660200">
            <xsd:annotation>
              <xsd:documentation>"Administradoras de Fondos de Pensiones (AFP)"</xsd:documentation>
            </xsd:annotation>
          </xsd:enumeration>
          <xsd:enumeration value="660301">
            <xsd:annotation>
              <xsd:documentation>"Planes de seguros generales"</xsd:documentation>
            </xsd:annotation>
          </xsd:enumeration>
          <xsd:enumeration value="660302">
            <xsd:annotation>
              <xsd:documentation>"Planes de reaseguros generales"</xsd:documentation>
            </xsd:annotation>
          </xsd:enumeration>
          <xsd:enumeration value="660400">
            <xsd:annotation>
              <xsd:documentation>"Isapres"</xsd:documentation>
            </xsd:annotation>
          </xsd:enumeration>
          <xsd:enumeration value="671100">
            <xsd:annotation>
              <xsd:documentation>"Administración de mercados financieros "</xsd:documentation>
            </xsd:annotation>
          </xsd:enumeration>
          <xsd:enumeration value="671210">
            <xsd:annotation>
              <xsd:documentation>"Corredores de Bolsa"</xsd:documentation>
            </xsd:annotation>
          </xsd:enumeration>
          <xsd:enumeration value="671220">
            <xsd:annotation>
              <xsd:documentation>"Agentes de Valores"</xsd:documentation>
            </xsd:annotation>
          </xsd:enumeration>
          <xsd:enumeration value="671290">
            <xsd:annotation>
              <xsd:documentation>"Otros Servicios de Corretaje"</xsd:documentation>
            </xsd:annotation>
          </xsd:enumeration>
          <xsd:enumeration value="671910">
            <xsd:annotation>
              <xsd:documentation>"Cámara de compensación"</xsd:documentation>
            </xsd:annotation>
          </xsd:enumeration>
          <xsd:enumeration value="671921">
            <xsd:annotation>
              <xsd:documentation>"Administradora de tarjetas de crédito"</xsd:documentation>
            </xsd:annotation>
          </xsd:enumeration>
          <xsd:enumeration value="671929">
            <xsd:annotation>
              <xsd:documentation>"Empresas de asesoría, consultoría financiera y de apoyo al giro"</xsd:documentation>
            </xsd:annotation>
          </xsd:enumeration>
          <xsd:enumeration value="671930">
            <xsd:annotation>
              <xsd:documentation>"Clasificadores de riesgos"</xsd:documentation>
            </xsd:annotation>
          </xsd:enumeration>
          <xsd:enumeration value="671940">
            <xsd:annotation>
              <xsd:documentation>"Casas de cambio y operadores de divisa"</xsd:documentation>
            </xsd:annotation>
          </xsd:enumeration>
          <xsd:enumeration value="671990">
            <xsd:annotation>
              <xsd:documentation>"El resto de las otras actividades auxiliares de la intermediación financiera n.c.p."</xsd:documentation>
            </xsd:annotation>
          </xsd:enumeration>
          <xsd:enumeration value="672010">
            <xsd:annotation>
              <xsd:documentation>"Corredores de Seguros"</xsd:documentation>
            </xsd:annotation>
          </xsd:enumeration>
          <xsd:enumeration value="672020">
            <xsd:annotation>
              <xsd:documentation>"Liquidadores de Seguros"</xsd:documentation>
            </xsd:annotation>
          </xsd:enumeration>
          <xsd:enumeration value="672090">
            <xsd:annotation>
              <xsd:documentation>"El resto de las otras actividades auxiliares de la financiación de planes de seguros y de pensiones n. c. p."</xsd:documentation>
            </xsd:annotation>
          </xsd:enumeration>
          <xsd:enumeration value="701001">
            <xsd:annotation>
              <xsd:documentation>"Arriendo de inmuebles amoblados o con equipos y maquinarias"</xsd:documentation>
            </xsd:annotation>
          </xsd:enumeration>
          <xsd:enumeration value="701009">
            <xsd:annotation>
              <xsd:documentation>"Actividades inmobiliarias realizadas con bienes propios o arrendados n.c.p."</xsd:documentation>
            </xsd:annotation>
          </xsd:enumeration>
          <xsd:enumeration value="702000">
            <xsd:annotation>
              <xsd:documentation>"Actividades inmobiliarias realizadas a cambio de una retribución o por contrata"</xsd:documentation>
            </xsd:annotation>
          </xsd:enumeration>
          <xsd:enumeration value="711101">
            <xsd:annotation>
              <xsd:documentation>"Alquiler de autos y camionetas sin chofer"</xsd:documentation>
            </xsd:annotation>
          </xsd:enumeration>
          <xsd:enumeration value="711102">
            <xsd:annotation>
              <xsd:documentation>"Alquiler de otros equipos de transporte por vía terrestre sin operarios"</xsd:documentation>
            </xsd:annotation>
          </xsd:enumeration>
          <xsd:enumeration value="711200">
            <xsd:annotation>
              <xsd:documentation>"Alquiler de transporte por vía acuática sin tripulación"</xsd:documentation>
            </xsd:annotation>
          </xsd:enumeration>
          <xsd:enumeration value="711300">
            <xsd:annotation>
              <xsd:documentation>"Alquiler de equipo de transporte por vía aérea sin tripulantes"</xsd:documentation>
            </xsd:annotation>
          </xsd:enumeration>
          <xsd:enumeration value="712100">
            <xsd:annotation>
              <xsd:documentation>"Alquiler de maquinaria y equipo agropecuario"</xsd:documentation>
            </xsd:annotation>
          </xsd:enumeration>
          <xsd:enumeration value="712200">
            <xsd:annotation>
              <xsd:documentation>"Alquiler de maquinaria y equipo de construcción e ingeniería civil"</xsd:documentation>
            </xsd:annotation>
          </xsd:enumeration>
          <xsd:enumeration value="712300">
            <xsd:annotation>
              <xsd:documentation>"Alquiler de maquinaria y equipo de oficina (incluso computadoras, sin operarios ni servicio administrativo)"</xsd:documentation>
            </xsd:annotation>
          </xsd:enumeration>
          <xsd:enumeration value="712900">
            <xsd:annotation>
              <xsd:documentation>"Alquiler de otros tipos de maquinarias y equipos n.c.p."</xsd:documentation>
            </xsd:annotation>
          </xsd:enumeration>
          <xsd:enumeration value="713010">
            <xsd:annotation>
              <xsd:documentation>"Alquiler de bicicletas y artículos para deportes"</xsd:documentation>
            </xsd:annotation>
          </xsd:enumeration>
          <xsd:enumeration value="713020">
            <xsd:annotation>
              <xsd:documentation>"Arriendo de cintas de videos, juegos de vídeo y además, equipos reproductores de vídeo, música y similares"</xsd:documentation>
            </xsd:annotation>
          </xsd:enumeration>
          <xsd:enumeration value="713030">
            <xsd:annotation>
              <xsd:documentation>"Alquiler mobiliario para eventos (sillas, mesas, mesones, vajillas, toldos y relacionados"</xsd:documentation>
            </xsd:annotation>
          </xsd:enumeration>
          <xsd:enumeration value="713090">
            <xsd:annotation>
              <xsd:documentation>"Alquiler de otros efectos personales y enseres domésticos n.c.p."</xsd:documentation>
            </xsd:annotation>
          </xsd:enumeration>
          <xsd:enumeration value="721000">
            <xsd:annotation>
              <xsd:documentation>"Consultores en equipos de informática (hardware)"</xsd:documentation>
            </xsd:annotation>
          </xsd:enumeration>
          <xsd:enumeration value="722000">
            <xsd:annotation>
              <xsd:documentation>"Consultores en programas de informática y suministro de programas de informática"</xsd:documentation>
            </xsd:annotation>
          </xsd:enumeration>
          <xsd:enumeration value="723000">
            <xsd:annotation>
              <xsd:documentation>"Procesamiento de datos"</xsd:documentation>
            </xsd:annotation>
          </xsd:enumeration>
          <xsd:enumeration value="724000">
            <xsd:annotation>
              <xsd:documentation>"Actividades relacionadas con bases de datos"</xsd:documentation>
            </xsd:annotation>
          </xsd:enumeration>
          <xsd:enumeration value="725000">
            <xsd:annotation>
              <xsd:documentation>"Mantenimiento y reparación de maquinaria de oficina, contabilidad e informática"</xsd:documentation>
            </xsd:annotation>
          </xsd:enumeration>
          <xsd:enumeration value="726000">
            <xsd:annotation>
              <xsd:documentation>"Servicios integrales de informática"</xsd:documentation>
            </xsd:annotation>
          </xsd:enumeration>
          <xsd:enumeration value="729000">
            <xsd:annotation>
              <xsd:documentation>"Otras actividades de informática"</xsd:documentation>
            </xsd:annotation>
          </xsd:enumeration>
          <xsd:enumeration value="731000">
            <xsd:annotation>
              <xsd:documentation>"Investigaciones y desarrollo experimental en el campo de las ciencias naturales y la ingeniería"</xsd:documentation>
            </xsd:annotation>
          </xsd:enumeration>
          <xsd:enumeration value="732000">
            <xsd:annotation>
              <xsd:documentation>"Investigaciones y desarrollo experimental en el campo de las ciencias sociales y las humanidades"</xsd:documentation>
            </xsd:annotation>
          </xsd:enumeration>
          <xsd:enumeration value="741110">
            <xsd:annotation>
              <xsd:documentation>"Servicios jurídicos"</xsd:documentation>
            </xsd:annotation>
          </xsd:enumeration>
          <xsd:enumeration value="741120">
            <xsd:annotation>
              <xsd:documentation>"Servicio notarial"</xsd:documentation>
            </xsd:annotation>
          </xsd:enumeration>
          <xsd:enumeration value="741130">
            <xsd:annotation>
              <xsd:documentation>"Conservador de bienes raíces"</xsd:documentation>
            </xsd:annotation>
          </xsd:enumeration>
          <xsd:enumeration value="741140">
            <xsd:annotation>
              <xsd:documentation>"Receptores judiciales"</xsd:documentation>
            </xsd:annotation>
          </xsd:enumeration>
          <xsd:enumeration value="741190">
            <xsd:annotation>
              <xsd:documentation>"Arbitrajes, síndicos, peritos y otros"</xsd:documentation>
            </xsd:annotation>
          </xsd:enumeration>
          <xsd:enumeration value="741200">
            <xsd:annotation>
              <xsd:documentation>"Actividades de contabilidad, teneduría de libros y auditoria; asesoramiento en materia de impuestos"</xsd:documentation>
            </xsd:annotation>
          </xsd:enumeration>
          <xsd:enumeration value="741300">
            <xsd:annotation>
              <xsd:documentation>"Investigación de mercados y realización de encuestas de opinión pública"</xsd:documentation>
            </xsd:annotation>
          </xsd:enumeration>
          <xsd:enumeration value="741400">
            <xsd:annotation>
              <xsd:documentation>"Actividades de asesoramiento empresarial y en materia de gestión"</xsd:documentation>
            </xsd:annotation>
          </xsd:enumeration>
          <xsd:enumeration value="742110">
            <xsd:annotation>
              <xsd:documentation>"Servicios de arquitectura y técnico relacionado"</xsd:documentation>
            </xsd:annotation>
          </xsd:enumeration>
          <xsd:enumeration value="742121">
            <xsd:annotation>
              <xsd:documentation>"Empresas de Servicios geológicos y de prospección"</xsd:documentation>
            </xsd:annotation>
          </xsd:enumeration>
          <xsd:enumeration value="742122">
            <xsd:annotation>
              <xsd:documentation>"Servicios profesionales independientes en geológia y prospección"</xsd:documentation>
            </xsd:annotation>
          </xsd:enumeration>
          <xsd:enumeration value="742131">
            <xsd:annotation>
              <xsd:documentation>"Empresas de Servicios de topografía y agrimensura"</xsd:documentation>
            </xsd:annotation>
          </xsd:enumeration>
          <xsd:enumeration value="742132">
            <xsd:annotation>
              <xsd:documentation>"Servicios profesionales independientes de topografía y agrimensura"</xsd:documentation>
            </xsd:annotation>
          </xsd:enumeration>
          <xsd:enumeration value="742141">
            <xsd:annotation>
              <xsd:documentation>"Servicios de ingeniería n.c.p. Prestados por empresas"</xsd:documentation>
            </xsd:annotation>
          </xsd:enumeration>
          <xsd:enumeration value="742142">
            <xsd:annotation>
              <xsd:documentation>"Servicios de ingeniería n.c.p. prestados por profesionales independientes"</xsd:documentation>
            </xsd:annotation>
          </xsd:enumeration>
          <xsd:enumeration value="742190">
            <xsd:annotation>
              <xsd:documentation>"Otros servicios técnicos relacionados n.c.p."</xsd:documentation>
            </xsd:annotation>
          </xsd:enumeration>
          <xsd:enumeration value="742210">
            <xsd:annotation>
              <xsd:documentation>"Servicio de Revisión Técnica de vehículos automotores"</xsd:documentation>
            </xsd:annotation>
          </xsd:enumeration>
          <xsd:enumeration value="742290">
            <xsd:annotation>
              <xsd:documentation>"Otros servicios de ensayos y análisis técnicos"</xsd:documentation>
            </xsd:annotation>
          </xsd:enumeration>
          <xsd:enumeration value="743001">
            <xsd:annotation>
              <xsd:documentation>"Empresas de Publicidad"</xsd:documentation>
            </xsd:annotation>
          </xsd:enumeration>
          <xsd:enumeration value="743002">
            <xsd:annotation>
              <xsd:documentation>"Servicios personales independientes en Publicidad"</xsd:documentation>
            </xsd:annotation>
          </xsd:enumeration>
          <xsd:enumeration value="749110">
            <xsd:annotation>
              <xsd:documentation>"Servicios de suministro de personal; Empresas de servicios transitorios"</xsd:documentation>
            </xsd:annotation>
          </xsd:enumeration>
          <xsd:enumeration value="749190">
            <xsd:annotation>
              <xsd:documentation>"Servicios de reclutamiento de personal"</xsd:documentation>
            </xsd:annotation>
          </xsd:enumeration>
          <xsd:enumeration value="749210">
            <xsd:annotation>
              <xsd:documentation>"Actividades de investigación"</xsd:documentation>
            </xsd:annotation>
          </xsd:enumeration>
          <xsd:enumeration value="749221">
            <xsd:annotation>
              <xsd:documentation>"Servicios integrales de seguridad"</xsd:documentation>
            </xsd:annotation>
          </xsd:enumeration>
          <xsd:enumeration value="749222">
            <xsd:annotation>
              <xsd:documentation>"Transporte de valores"</xsd:documentation>
            </xsd:annotation>
          </xsd:enumeration>
          <xsd:enumeration value="749229">
            <xsd:annotation>
              <xsd:documentation>"Actividades de seguridad n.c.p."</xsd:documentation>
            </xsd:annotation>
          </xsd:enumeration>
          <xsd:enumeration value="749310">
            <xsd:annotation>
              <xsd:documentation>"Actividades de limpieza de edificios residenciales y no residenciales"</xsd:documentation>
            </xsd:annotation>
          </xsd:enumeration>
          <xsd:enumeration value="749320">
            <xsd:annotation>
              <xsd:documentation>"Desratización y fumigación no agrícola"</xsd:documentation>
            </xsd:annotation>
          </xsd:enumeration>
          <xsd:enumeration value="749401">
            <xsd:annotation>
              <xsd:documentation>"Servicios de revelado, impresión, ampliación de fotografías"</xsd:documentation>
            </xsd:annotation>
          </xsd:enumeration>
          <xsd:enumeration value="749402">
            <xsd:annotation>
              <xsd:documentation>"Actividades de fotografía publicitaria"</xsd:documentation>
            </xsd:annotation>
          </xsd:enumeration>
          <xsd:enumeration value="749409">
            <xsd:annotation>
              <xsd:documentation>"Otras actividades de fotografía n.c.p."</xsd:documentation>
            </xsd:annotation>
          </xsd:enumeration>
          <xsd:enumeration value="749500">
            <xsd:annotation>
              <xsd:documentation>"Servicios de envasado y empaque"</xsd:documentation>
            </xsd:annotation>
          </xsd:enumeration>
          <xsd:enumeration value="749911">
            <xsd:annotation>
              <xsd:documentation>"Servicios de cobranza de cuentas"</xsd:documentation>
            </xsd:annotation>
          </xsd:enumeration>
          <xsd:enumeration value="749912">
            <xsd:annotation>
              <xsd:documentation>"Evaluación y calificación del grado de solvencia"</xsd:documentation>
            </xsd:annotation>
          </xsd:enumeration>
          <xsd:enumeration value="749913">
            <xsd:annotation>
              <xsd:documentation>"Asesorías en la gestión de la compra o venta de pequeñas y medianas empresas"</xsd:documentation>
            </xsd:annotation>
          </xsd:enumeration>
          <xsd:enumeration value="749921">
            <xsd:annotation>
              <xsd:documentation>"Diseñadores de vestuario"</xsd:documentation>
            </xsd:annotation>
          </xsd:enumeration>
          <xsd:enumeration value="749922">
            <xsd:annotation>
              <xsd:documentation>"Diseñadores de interiores"</xsd:documentation>
            </xsd:annotation>
          </xsd:enumeration>
          <xsd:enumeration value="749929">
            <xsd:annotation>
              <xsd:documentation>"Otros diseñadores n.c.p."</xsd:documentation>
            </xsd:annotation>
          </xsd:enumeration>
          <xsd:enumeration value="749931">
            <xsd:annotation>
              <xsd:documentation>"Actividades de taquigrafía, reproducción, despacho de correspondencia, y labores de oficina en general"</xsd:documentation>
            </xsd:annotation>
          </xsd:enumeration>
          <xsd:enumeration value="749932">
            <xsd:annotation>
              <xsd:documentation>"Servicios de redacción"</xsd:documentation>
            </xsd:annotation>
          </xsd:enumeration>
          <xsd:enumeration value="749933">
            <xsd:annotation>
              <xsd:documentation>"Servicios de traducción e interpretación"</xsd:documentation>
            </xsd:annotation>
          </xsd:enumeration>
          <xsd:enumeration value="749934">
            <xsd:annotation>
              <xsd:documentation>"Servicios de fotocopias"</xsd:documentation>
            </xsd:annotation>
          </xsd:enumeration>
          <xsd:enumeration value="749940">
            <xsd:annotation>
              <xsd:documentation>"Agencias de contratación de actores"</xsd:documentation>
            </xsd:annotation>
          </xsd:enumeration>
          <xsd:enumeration value="749950">
            <xsd:annotation>
              <xsd:documentation>"Actividades de subasta (martilleros)"</xsd:documentation>
            </xsd:annotation>
          </xsd:enumeration>
          <xsd:enumeration value="749961">
            <xsd:annotation>
              <xsd:documentation>"Galerías de Arte"</xsd:documentation>
            </xsd:annotation>
          </xsd:enumeration>
          <xsd:enumeration value="749962">
            <xsd:annotation>
              <xsd:documentation>"Ferias de exposiciones con fines empresariales"</xsd:documentation>
            </xsd:annotation>
          </xsd:enumeration>
          <xsd:enumeration value="749970">
            <xsd:annotation>
              <xsd:documentation>"Servicios de contestación de llamadas (call center)"</xsd:documentation>
            </xsd:annotation>
          </xsd:enumeration>
          <xsd:enumeration value="749990">
            <xsd:annotation>
              <xsd:documentation>"El resto de las otras actividades empresariales n.c.p."</xsd:documentation>
            </xsd:annotation>
          </xsd:enumeration>
          <xsd:enumeration value="751110">
            <xsd:annotation>
              <xsd:documentation>"Gobierno Central"</xsd:documentation>
            </xsd:annotation>
          </xsd:enumeration>
          <xsd:enumeration value="751120">
            <xsd:annotation>
              <xsd:documentation>"Municipalidades"</xsd:documentation>
            </xsd:annotation>
          </xsd:enumeration>
          <xsd:enumeration value="751200">
            <xsd:annotation>
              <xsd:documentation>"Actividades del Poder Juducial"</xsd:documentation>
            </xsd:annotation>
          </xsd:enumeration>
          <xsd:enumeration value="751300">
            <xsd:annotation>
              <xsd:documentation>"Actividades del Poder Legislativo"</xsd:documentation>
            </xsd:annotation>
          </xsd:enumeration>
          <xsd:enumeration value="752100">
            <xsd:annotation>
              <xsd:documentation>"Relaciones exteriores"</xsd:documentation>
            </xsd:annotation>
          </xsd:enumeration>
          <xsd:enumeration value="752200">
            <xsd:annotation>
              <xsd:documentation>"Actividades de defensa"</xsd:documentation>
            </xsd:annotation>
          </xsd:enumeration>
          <xsd:enumeration value="752300">
            <xsd:annotation>
              <xsd:documentation>"Actividades de mantenimiento del orden público y de seguridad"</xsd:documentation>
            </xsd:annotation>
          </xsd:enumeration>
          <xsd:enumeration value="753010">
            <xsd:annotation>
              <xsd:documentation>"Actividades de planes de seguridad social de afiliación obligatoria relacionados con salud"</xsd:documentation>
            </xsd:annotation>
          </xsd:enumeration>
          <xsd:enumeration value="753020">
            <xsd:annotation>
              <xsd:documentation>"Cajas de Compensación"</xsd:documentation>
            </xsd:annotation>
          </xsd:enumeration>
          <xsd:enumeration value="753090">
            <xsd:annotation>
              <xsd:documentation>"Otras actividades de planes de seguridad social de afiliación obligatoria"</xsd:documentation>
            </xsd:annotation>
          </xsd:enumeration>
          <xsd:enumeration value="801010">
            <xsd:annotation>
              <xsd:documentation>"Enseñanza preescolar "</xsd:documentation>
            </xsd:annotation>
          </xsd:enumeration>
          <xsd:enumeration value="801020">
            <xsd:annotation>
              <xsd:documentation>"Enseñanza primaria"</xsd:documentation>
            </xsd:annotation>
          </xsd:enumeration>
          <xsd:enumeration value="802100">
            <xsd:annotation>
              <xsd:documentation>"Enseñanza secundaria de  formación general"</xsd:documentation>
            </xsd:annotation>
          </xsd:enumeration>
          <xsd:enumeration value="802200">
            <xsd:annotation>
              <xsd:documentation>"Enseñanza secundaria  de formación  técnica y profesional"</xsd:documentation>
            </xsd:annotation>
          </xsd:enumeration>
          <xsd:enumeration value="803010">
            <xsd:annotation>
              <xsd:documentation>"Enseñanza en universidades"</xsd:documentation>
            </xsd:annotation>
          </xsd:enumeration>
          <xsd:enumeration value="803020">
            <xsd:annotation>
              <xsd:documentation>"Enseñanzas en institutos profesionales"</xsd:documentation>
            </xsd:annotation>
          </xsd:enumeration>
          <xsd:enumeration value="803030">
            <xsd:annotation>
              <xsd:documentation>"Enseñanzas en centros de formación técnica"</xsd:documentation>
            </xsd:annotation>
          </xsd:enumeration>
          <xsd:enumeration value="809010">
            <xsd:annotation>
              <xsd:documentation>"Enseñanza primaria y secundaria para adultos"</xsd:documentation>
            </xsd:annotation>
          </xsd:enumeration>
          <xsd:enumeration value="809020">
            <xsd:annotation>
              <xsd:documentation>"Enseñanza preuniversitaria"</xsd:documentation>
            </xsd:annotation>
          </xsd:enumeration>
          <xsd:enumeration value="809030">
            <xsd:annotation>
              <xsd:documentation>"Educación extraescolar (escuela de conducción, música, modelaje, etc.)"</xsd:documentation>
            </xsd:annotation>
          </xsd:enumeration>
          <xsd:enumeration value="809041">
            <xsd:annotation>
              <xsd:documentation>"Educación a distancia (Internet, correspondencia, otras)"</xsd:documentation>
            </xsd:annotation>
          </xsd:enumeration>
          <xsd:enumeration value="809049">
            <xsd:annotation>
              <xsd:documentation>"Otros tipos de educación n.c.p., incluye servicios personales de enseñanza"</xsd:documentation>
            </xsd:annotation>
          </xsd:enumeration>
          <xsd:enumeration value="851110">
            <xsd:annotation>
              <xsd:documentation>"Hospitales y Clínicas"</xsd:documentation>
            </xsd:annotation>
          </xsd:enumeration>
          <xsd:enumeration value="851120">
            <xsd:annotation>
              <xsd:documentation>"Clínicas psiquiátricas, centros de rehabilitación, asilos y clínicas de reposo con pacientes internos y personal médico"</xsd:documentation>
            </xsd:annotation>
          </xsd:enumeration>
          <xsd:enumeration value="851211">
            <xsd:annotation>
              <xsd:documentation>"Servicios de médicos en forma independiente"</xsd:documentation>
            </xsd:annotation>
          </xsd:enumeration>
          <xsd:enumeration value="851212">
            <xsd:annotation>
              <xsd:documentation>"Centros médicos; en general establecimientos médicos de atención ambulatoria"</xsd:documentation>
            </xsd:annotation>
          </xsd:enumeration>
          <xsd:enumeration value="851221">
            <xsd:annotation>
              <xsd:documentation>"Servicios de odontólogos en forma independiente"</xsd:documentation>
            </xsd:annotation>
          </xsd:enumeration>
          <xsd:enumeration value="851222">
            <xsd:annotation>
              <xsd:documentation>"Centros de atención odontológica"</xsd:documentation>
            </xsd:annotation>
          </xsd:enumeration>
          <xsd:enumeration value="851910">
            <xsd:annotation>
              <xsd:documentation>"Laboratorios clínicos, incluye bancos de sangre"</xsd:documentation>
            </xsd:annotation>
          </xsd:enumeration>
          <xsd:enumeration value="851920">
            <xsd:annotation>
              <xsd:documentation>"Otros profesionales de la salud "</xsd:documentation>
            </xsd:annotation>
          </xsd:enumeration>
          <xsd:enumeration value="851990">
            <xsd:annotation>
              <xsd:documentation>"Otras actividades relacionadas con la salud humana"</xsd:documentation>
            </xsd:annotation>
          </xsd:enumeration>
          <xsd:enumeration value="852010">
            <xsd:annotation>
              <xsd:documentation>"Actividades de clínicas veterinarias"</xsd:documentation>
            </xsd:annotation>
          </xsd:enumeration>
          <xsd:enumeration value="852021">
            <xsd:annotation>
              <xsd:documentation>"Servicios de médicos veterinarios en forma independiente"</xsd:documentation>
            </xsd:annotation>
          </xsd:enumeration>
          <xsd:enumeration value="852029">
            <xsd:annotation>
              <xsd:documentation>"Servicios de otros profesionales independientes en el área veterinaria"</xsd:documentation>
            </xsd:annotation>
          </xsd:enumeration>
          <xsd:enumeration value="853100">
            <xsd:annotation>
              <xsd:documentation>"Servicios sociales con alojamiento"</xsd:documentation>
            </xsd:annotation>
          </xsd:enumeration>
          <xsd:enumeration value="853200">
            <xsd:annotation>
              <xsd:documentation>"Servicios sociales sin alojamiento"</xsd:documentation>
            </xsd:annotation>
          </xsd:enumeration>
          <xsd:enumeration value="900010">
            <xsd:annotation>
              <xsd:documentation>"Servicios de vertederos"</xsd:documentation>
            </xsd:annotation>
          </xsd:enumeration>
          <xsd:enumeration value="900020">
            <xsd:annotation>
              <xsd:documentation>"Barrido de exteriores"</xsd:documentation>
            </xsd:annotation>
          </xsd:enumeration>
          <xsd:enumeration value="900030">
            <xsd:annotation>
              <xsd:documentation>"Recogida y eliminación de desechos"</xsd:documentation>
            </xsd:annotation>
          </xsd:enumeration>
          <xsd:enumeration value="900040">
            <xsd:annotation>
              <xsd:documentation>"Servicios de Evacuación de RILes y aguas servidas"</xsd:documentation>
            </xsd:annotation>
          </xsd:enumeration>
          <xsd:enumeration value="900050">
            <xsd:annotation>
              <xsd:documentation>"Servicios de Tratamiento de RILes y aguas servidas"</xsd:documentation>
            </xsd:annotation>
          </xsd:enumeration>
          <xsd:enumeration value="900090">
            <xsd:annotation>
              <xsd:documentation>"Otras actividades de manejo de desperdicios"</xsd:documentation>
            </xsd:annotation>
          </xsd:enumeration>
          <xsd:enumeration value="911100">
            <xsd:annotation>
              <xsd:documentation>"Actividades de organizaciones empresariales y de empleadores"</xsd:documentation>
            </xsd:annotation>
          </xsd:enumeration>
          <xsd:enumeration value="911210">
            <xsd:annotation>
              <xsd:documentation>"Colegios profesionales"</xsd:documentation>
            </xsd:annotation>
          </xsd:enumeration>
          <xsd:enumeration value="911290">
            <xsd:annotation>
              <xsd:documentation>"Actividades de otras organizaciones profesionales"</xsd:documentation>
            </xsd:annotation>
          </xsd:enumeration>
          <xsd:enumeration value="912000">
            <xsd:annotation>
              <xsd:documentation>"Actividades de sindicatos"</xsd:documentation>
            </xsd:annotation>
          </xsd:enumeration>
          <xsd:enumeration value="919100">
            <xsd:annotation>
              <xsd:documentation>"Actividades de organizaciones religiosas"</xsd:documentation>
            </xsd:annotation>
          </xsd:enumeration>
          <xsd:enumeration value="919200">
            <xsd:annotation>
              <xsd:documentation>"Actividades de organizaciones políticas"</xsd:documentation>
            </xsd:annotation>
          </xsd:enumeration>
          <xsd:enumeration value="919910">
            <xsd:annotation>
              <xsd:documentation>"Centros de madres y Unidades vecinales y comunales"</xsd:documentation>
            </xsd:annotation>
          </xsd:enumeration>
          <xsd:enumeration value="919920">
            <xsd:annotation>
              <xsd:documentation>"Clubes sociales"</xsd:documentation>
            </xsd:annotation>
          </xsd:enumeration>
          <xsd:enumeration value="919930">
            <xsd:annotation>
              <xsd:documentation>"Servicios de institutos de estudios, fundaciones, corporaciones de desarrollo (educación, salud), incluye servicios de preservación de medio ambiente"</xsd:documentation>
            </xsd:annotation>
          </xsd:enumeration>
          <xsd:enumeration value="919990">
            <xsd:annotation>
              <xsd:documentation>"Actividades de otras asociaciones n.c.p. "</xsd:documentation>
            </xsd:annotation>
          </xsd:enumeration>
          <xsd:enumeration value="921110">
            <xsd:annotation>
              <xsd:documentation>"Producción de películas cinematográficas"</xsd:documentation>
            </xsd:annotation>
          </xsd:enumeration>
          <xsd:enumeration value="921120">
            <xsd:annotation>
              <xsd:documentation>"Distribuidora cinematográficas"</xsd:documentation>
            </xsd:annotation>
          </xsd:enumeration>
          <xsd:enumeration value="921200">
            <xsd:annotation>
              <xsd:documentation>"Exhibición de filmes y videocintas"</xsd:documentation>
            </xsd:annotation>
          </xsd:enumeration>
          <xsd:enumeration value="921310">
            <xsd:annotation>
              <xsd:documentation>"Actividades de televisión"</xsd:documentation>
            </xsd:annotation>
          </xsd:enumeration>
          <xsd:enumeration value="921320">
            <xsd:annotation>
              <xsd:documentation>"Actividades de radio"</xsd:documentation>
            </xsd:annotation>
          </xsd:enumeration>
          <xsd:enumeration value="921411">
            <xsd:annotation>
              <xsd:documentation>"Servicios de producción de recitales y otros eventos musicales masivos"</xsd:documentation>
            </xsd:annotation>
          </xsd:enumeration>
          <xsd:enumeration value="921419">
            <xsd:annotation>
              <xsd:documentation>"Servicios de producción teatral y otros n.c.p."</xsd:documentation>
            </xsd:annotation>
          </xsd:enumeration>
          <xsd:enumeration value="921420">
            <xsd:annotation>
              <xsd:documentation>"Actividades de artistas: autores, compositores, pintores, compañías de teatro, orquestas, otros"</xsd:documentation>
            </xsd:annotation>
          </xsd:enumeration>
          <xsd:enumeration value="921430">
            <xsd:annotation>
              <xsd:documentation>"Actividades artísticas: funciones de artistas, actores, músicos, conferencistas, otros."</xsd:documentation>
            </xsd:annotation>
          </xsd:enumeration>
          <xsd:enumeration value="921490">
            <xsd:annotation>
              <xsd:documentation>"Agencias de venta de billetes de teatro, salas de concierto y de teatro y otros locales; "</xsd:documentation>
            </xsd:annotation>
          </xsd:enumeration>
          <xsd:enumeration value="921911">
            <xsd:annotation>
              <xsd:documentation>"Instructores de danza"</xsd:documentation>
            </xsd:annotation>
          </xsd:enumeration>
          <xsd:enumeration value="921912">
            <xsd:annotation>
              <xsd:documentation>"Actividades de discotecas, cabaret, salas de baile y similares"</xsd:documentation>
            </xsd:annotation>
          </xsd:enumeration>
          <xsd:enumeration value="921920">
            <xsd:annotation>
              <xsd:documentation>"Actividades de parques de atracciones y centros similares"</xsd:documentation>
            </xsd:annotation>
          </xsd:enumeration>
          <xsd:enumeration value="921930">
            <xsd:annotation>
              <xsd:documentation>"Espectáculos circenses de títeres u otros similares"</xsd:documentation>
            </xsd:annotation>
          </xsd:enumeration>
          <xsd:enumeration value="921990">
            <xsd:annotation>
              <xsd:documentation>"Las demás de otras actividades de entretenimientos n.c.p."</xsd:documentation>
            </xsd:annotation>
          </xsd:enumeration>
          <xsd:enumeration value="922001">
            <xsd:annotation>
              <xsd:documentation>"Agencias de noticias"</xsd:documentation>
            </xsd:annotation>
          </xsd:enumeration>
          <xsd:enumeration value="922002">
            <xsd:annotation>
              <xsd:documentation>"Servicios periodisticos prestados por profesionales independientes"</xsd:documentation>
            </xsd:annotation>
          </xsd:enumeration>
          <xsd:enumeration value="923100">
            <xsd:annotation>
              <xsd:documentation>"Actividades de bibliotecas y archivos"</xsd:documentation>
            </xsd:annotation>
          </xsd:enumeration>
          <xsd:enumeration value="923200">
            <xsd:annotation>
              <xsd:documentation>"Actividades de museos y preservación de lugares y edificios históricos"</xsd:documentation>
            </xsd:annotation>
          </xsd:enumeration>
          <xsd:enumeration value="923300">
            <xsd:annotation>
              <xsd:documentation>"Actividades de jardines botánicos y zoológicos y de parques nacionales"</xsd:documentation>
            </xsd:annotation>
          </xsd:enumeration>
          <xsd:enumeration value="924110">
            <xsd:annotation>
              <xsd:documentation>"Explotación de instalaciones especializadas para las prácticas deportivas"</xsd:documentation>
            </xsd:annotation>
          </xsd:enumeration>
          <xsd:enumeration value="924120">
            <xsd:annotation>
              <xsd:documentation>"Actividades de clubes de deportes y estadios"</xsd:documentation>
            </xsd:annotation>
          </xsd:enumeration>
          <xsd:enumeration value="924131">
            <xsd:annotation>
              <xsd:documentation>"Fútbol profesional"</xsd:documentation>
            </xsd:annotation>
          </xsd:enumeration>
          <xsd:enumeration value="924132">
            <xsd:annotation>
              <xsd:documentation>"Fútbol amateur"</xsd:documentation>
            </xsd:annotation>
          </xsd:enumeration>
          <xsd:enumeration value="924140">
            <xsd:annotation>
              <xsd:documentation>"Hipódromos"</xsd:documentation>
            </xsd:annotation>
          </xsd:enumeration>
          <xsd:enumeration value="924150">
            <xsd:annotation>
              <xsd:documentation>"Promoción y organización de espectáculos deportivos"</xsd:documentation>
            </xsd:annotation>
          </xsd:enumeration>
          <xsd:enumeration value="924160">
            <xsd:annotation>
              <xsd:documentation>"Escuelas para deportes"</xsd:documentation>
            </xsd:annotation>
          </xsd:enumeration>
          <xsd:enumeration value="924190">
            <xsd:annotation>
              <xsd:documentation>"Otras actividades relacionadas al deporte  n.c.p."</xsd:documentation>
            </xsd:annotation>
          </xsd:enumeration>
          <xsd:enumeration value="924911">
            <xsd:annotation>
              <xsd:documentation>"Sistemas de juegos de azar masivos."</xsd:documentation>
            </xsd:annotation>
          </xsd:enumeration>
          <xsd:enumeration value="924912">
            <xsd:annotation>
              <xsd:documentation>"Agencias de venta de juegos de azar"</xsd:documentation>
            </xsd:annotation>
          </xsd:enumeration>
          <xsd:enumeration value="924920">
            <xsd:annotation>
              <xsd:documentation>"Actividades de casino de juegos"</xsd:documentation>
            </xsd:annotation>
          </xsd:enumeration>
          <xsd:enumeration value="924930">
            <xsd:annotation>
              <xsd:documentation>"Salas de billar, bowling,  pool y juegos electrónicos"</xsd:documentation>
            </xsd:annotation>
          </xsd:enumeration>
          <xsd:enumeration value="924940">
            <xsd:annotation>
              <xsd:documentation>"Contratación de actores para cine, TV, y teatro; incluye agencias de contratación de espectáculos teatrales y otros espectáculos recreativos"</xsd:documentation>
            </xsd:annotation>
          </xsd:enumeration>
          <xsd:enumeration value="924990">
            <xsd:annotation>
              <xsd:documentation>"Otros servicios de diversión y esparcimientos n.c.p."</xsd:documentation>
            </xsd:annotation>
          </xsd:enumeration>
          <xsd:enumeration value="930100">
            <xsd:annotation>
              <xsd:documentation>"Lavado y limpieza de prendas de tela y de piel, incluso las limpiezas en seco"</xsd:documentation>
            </xsd:annotation>
          </xsd:enumeration>
          <xsd:enumeration value="930200">
            <xsd:annotation>
              <xsd:documentation>"Peluquerías y salones de belleza"</xsd:documentation>
            </xsd:annotation>
          </xsd:enumeration>
          <xsd:enumeration value="930310">
            <xsd:annotation>
              <xsd:documentation>"Servicios funerarios"</xsd:documentation>
            </xsd:annotation>
          </xsd:enumeration>
          <xsd:enumeration value="930320">
            <xsd:annotation>
              <xsd:documentation>"Servicios en cementerios"</xsd:documentation>
            </xsd:annotation>
          </xsd:enumeration>
          <xsd:enumeration value="930390">
            <xsd:annotation>
              <xsd:documentation>"Otras actividades de servicios funerarios y otras actividades conexas"</xsd:documentation>
            </xsd:annotation>
          </xsd:enumeration>
          <xsd:enumeration value="930910">
            <xsd:annotation>
              <xsd:documentation>"Actividades de mantenimiento físico corporal (baños, turcos, saunas)"</xsd:documentation>
            </xsd:annotation>
          </xsd:enumeration>
          <xsd:enumeration value="930990">
            <xsd:annotation>
              <xsd:documentation>"Otras actividades de servicios personales n.c.p."</xsd:documentation>
            </xsd:annotation>
          </xsd:enumeration>
          <xsd:enumeration value="950001">
            <xsd:annotation>
              <xsd:documentation>"Hogares privados individuales con servicio doméstico"</xsd:documentation>
            </xsd:annotation>
          </xsd:enumeration>
          <xsd:enumeration value="950002">
            <xsd:annotation>
              <xsd:documentation>"Consejo de administración de edificios y condominios"</xsd:documentation>
            </xsd:annotation>
          </xsd:enumeration>
          <xsd:enumeration value="990000">
            <xsd:annotation>
              <xsd:documentation>"Organizaciones y órganos extraterritoriales"</xsd:documentation>
            </xsd:annotation>
          </xsd:enumeration>
        </xsd:restriction>
      </xsd:simpleType>
      <xsd:simpleType name="STPais_nacionalidad">
        <xsd:annotation>
          <xsd:documentation>Pais de la Nacionalidad de acuerdo a las codificacion ISO 3166-1</xsd:documentation>
        </xsd:annotation>
        <xsd:restriction base="xsd:positiveInteger">
          <xsd:enumeration value="004">
            <xsd:annotation>
              <xsd:documentation>Afganistán</xsd:documentation>
            </xsd:annotation>
          </xsd:enumeration>
          <xsd:enumeration value="248">
            <xsd:annotation>
              <xsd:documentation>Åland</xsd:documentation>
            </xsd:annotation>
          </xsd:enumeration>
          <xsd:enumeration value="008">
            <xsd:annotation>
              <xsd:documentation>Albania</xsd:documentation>
            </xsd:annotation>
          </xsd:enumeration>
          <xsd:enumeration value="276">
            <xsd:annotation>
              <xsd:documentation>Alemania</xsd:documentation>
            </xsd:annotation>
          </xsd:enumeration>
          <xsd:enumeration value="020">
            <xsd:annotation>
              <xsd:documentation>Andorra</xsd:documentation>
            </xsd:annotation>
          </xsd:enumeration>
          <xsd:enumeration value="024">
            <xsd:annotation>
              <xsd:documentation>Angola</xsd:documentation>
            </xsd:annotation>
          </xsd:enumeration>
          <xsd:enumeration value="660">
            <xsd:annotation>
              <xsd:documentation>Anguila</xsd:documentation>
            </xsd:annotation>
          </xsd:enumeration>
          <xsd:enumeration value="010">
            <xsd:annotation>
              <xsd:documentation>Antártida</xsd:documentation>
            </xsd:annotation>
          </xsd:enumeration>
          <xsd:enumeration value="028">
            <xsd:annotation>
              <xsd:documentation>Antigua y Barbuda</xsd:documentation>
            </xsd:annotation>
          </xsd:enumeration>
          <xsd:enumeration value="530">
            <xsd:annotation>
              <xsd:documentation>Antillas Neerlandesas</xsd:documentation>
            </xsd:annotation>
          </xsd:enumeration>
          <xsd:enumeration value="682">
            <xsd:annotation>
              <xsd:documentation>Arabia Saudita</xsd:documentation>
            </xsd:annotation>
          </xsd:enumeration>
          <xsd:enumeration value="012">
            <xsd:annotation>
              <xsd:documentation>Argelia</xsd:documentation>
            </xsd:annotation>
          </xsd:enumeration>
          <xsd:enumeration value="032">
            <xsd:annotation>
              <xsd:documentation>Argentina</xsd:documentation>
            </xsd:annotation>
          </xsd:enumeration>
          <xsd:enumeration value="051">
            <xsd:annotation>
              <xsd:documentation>Armenia</xsd:documentation>
            </xsd:annotation>
          </xsd:enumeration>
          <xsd:enumeration value="533">
            <xsd:annotation>
              <xsd:documentation>Aruba</xsd:documentation>
            </xsd:annotation>
          </xsd:enumeration>
          <xsd:enumeration value="036">
            <xsd:annotation>
              <xsd:documentation>Australia</xsd:documentation>
            </xsd:annotation>
          </xsd:enumeration>
          <xsd:enumeration value="040">
            <xsd:annotation>
              <xsd:documentation>Austria</xsd:documentation>
            </xsd:annotation>
          </xsd:enumeration>
          <xsd:enumeration value="031">
            <xsd:annotation>
              <xsd:documentation>Azerbaiyán</xsd:documentation>
            </xsd:annotation>
          </xsd:enumeration>
          <xsd:enumeration value="044">
            <xsd:annotation>
              <xsd:documentation>Bahamas</xsd:documentation>
            </xsd:annotation>
          </xsd:enumeration>
          <xsd:enumeration value="048">
            <xsd:annotation>
              <xsd:documentation>Bahréin</xsd:documentation>
            </xsd:annotation>
          </xsd:enumeration>
          <xsd:enumeration value="050">
            <xsd:annotation>
              <xsd:documentation>Bangladesh</xsd:documentation>
            </xsd:annotation>
          </xsd:enumeration>
          <xsd:enumeration value="052">
            <xsd:annotation>
              <xsd:documentation>Barbados</xsd:documentation>
            </xsd:annotation>
          </xsd:enumeration>
          <xsd:enumeration value="112">
            <xsd:annotation>
              <xsd:documentation>Bielorrusia</xsd:documentation>
            </xsd:annotation>
          </xsd:enumeration>
          <xsd:enumeration value="056">
            <xsd:annotation>
              <xsd:documentation>Belgium Bélgica</xsd:documentation>
            </xsd:annotation>
          </xsd:enumeration>
          <xsd:enumeration value="084">
            <xsd:annotation>
              <xsd:documentation>Belice</xsd:documentation>
            </xsd:annotation>
          </xsd:enumeration>
          <xsd:enumeration value="204">
            <xsd:annotation>
              <xsd:documentation>Benín</xsd:documentation>
            </xsd:annotation>
          </xsd:enumeration>
          <xsd:enumeration value="060">
            <xsd:annotation>
              <xsd:documentation>Bermudas</xsd:documentation>
            </xsd:annotation>
          </xsd:enumeration>
          <xsd:enumeration value="064">
            <xsd:annotation>
              <xsd:documentation>Bután</xsd:documentation>
            </xsd:annotation>
          </xsd:enumeration>
          <xsd:enumeration value="068">
            <xsd:annotation>
              <xsd:documentation>Bolivia</xsd:documentation>
            </xsd:annotation>
          </xsd:enumeration>
          <xsd:enumeration value="070">
            <xsd:annotation>
              <xsd:documentation>Bosnia y Herzegovina</xsd:documentation>
            </xsd:annotation>
          </xsd:enumeration>
          <xsd:enumeration value="072">
            <xsd:annotation>
              <xsd:documentation>Botsuana</xsd:documentation>
            </xsd:annotation>
          </xsd:enumeration>
          <xsd:enumeration value="074">
            <xsd:annotation>
              <xsd:documentation>Isla Bouvet</xsd:documentation>
            </xsd:annotation>
          </xsd:enumeration>
          <xsd:enumeration value="076">
            <xsd:annotation>
              <xsd:documentation>Brasil</xsd:documentation>
            </xsd:annotation>
          </xsd:enumeration>
          <xsd:enumeration value="096">
            <xsd:annotation>
              <xsd:documentation>Brunéi</xsd:documentation>
            </xsd:annotation>
          </xsd:enumeration>
          <xsd:enumeration value="100">
            <xsd:annotation>
              <xsd:documentation>Bulgaria</xsd:documentation>
            </xsd:annotation>
          </xsd:enumeration>
          <xsd:enumeration value="854">
            <xsd:annotation>
              <xsd:documentation>Burkina Faso</xsd:documentation>
            </xsd:annotation>
          </xsd:enumeration>
          <xsd:enumeration value="108">
            <xsd:annotation>
              <xsd:documentation>Burundi</xsd:documentation>
            </xsd:annotation>
          </xsd:enumeration>
          <xsd:enumeration value="132">
            <xsd:annotation>
              <xsd:documentation>Cabo Verde</xsd:documentation>
            </xsd:annotation>
          </xsd:enumeration>
          <xsd:enumeration value="136">
            <xsd:annotation>
              <xsd:documentation>Islas Caimán</xsd:documentation>
            </xsd:annotation>
          </xsd:enumeration>
          <xsd:enumeration value="116">
            <xsd:annotation>
              <xsd:documentation>Camboya</xsd:documentation>
            </xsd:annotation>
          </xsd:enumeration>
          <xsd:enumeration value="120">
            <xsd:annotation>
              <xsd:documentation>Camerún</xsd:documentation>
            </xsd:annotation>
          </xsd:enumeration>
          <xsd:enumeration value="124">
            <xsd:annotation>
              <xsd:documentation>Canadá</xsd:documentation>
            </xsd:annotation>
          </xsd:enumeration>
          <xsd:enumeration value="140">
            <xsd:annotation>
              <xsd:documentation>República Centroafricana</xsd:documentation>
            </xsd:annotation>
          </xsd:enumeration>
          <xsd:enumeration value="148">
            <xsd:annotation>
              <xsd:documentation>Chad</xsd:documentation>
            </xsd:annotation>
          </xsd:enumeration>
          <xsd:enumeration value="203">
            <xsd:annotation>
              <xsd:documentation>República Checa</xsd:documentation>
            </xsd:annotation>
          </xsd:enumeration>
          <xsd:enumeration value="152">
            <xsd:annotation>
              <xsd:documentation>Chile</xsd:documentation>
            </xsd:annotation>
          </xsd:enumeration>
          <xsd:enumeration value="156">
            <xsd:annotation>
              <xsd:documentation>China</xsd:documentation>
            </xsd:annotation>
          </xsd:enumeration>
          <xsd:enumeration value="196">
            <xsd:annotation>
              <xsd:documentation>Chipre</xsd:documentation>
            </xsd:annotation>
          </xsd:enumeration>
          <xsd:enumeration value="166">
            <xsd:annotation>
              <xsd:documentation>Islas Cocos</xsd:documentation>
            </xsd:annotation>
          </xsd:enumeration>
          <xsd:enumeration value="170">
            <xsd:annotation>
              <xsd:documentation>Colombia</xsd:documentation>
            </xsd:annotation>
          </xsd:enumeration>
          <xsd:enumeration value="174">
            <xsd:annotation>
              <xsd:documentation>Comoras</xsd:documentation>
            </xsd:annotation>
          </xsd:enumeration>
          <xsd:enumeration value="178">
            <xsd:annotation>
              <xsd:documentation>República del Congo</xsd:documentation>
            </xsd:annotation>
          </xsd:enumeration>
          <xsd:enumeration value="180">
            <xsd:annotation>
              <xsd:documentation>República Democrática del Con</xsd:documentation>
            </xsd:annotation>
          </xsd:enumeration>
          <xsd:enumeration value="184">
            <xsd:annotation>
              <xsd:documentation>Islas Cook</xsd:documentation>
            </xsd:annotation>
          </xsd:enumeration>
          <xsd:enumeration value="408">
            <xsd:annotation>
              <xsd:documentation>Corea del Norte</xsd:documentation>
            </xsd:annotation>
          </xsd:enumeration>
          <xsd:enumeration value="410">
            <xsd:annotation>
              <xsd:documentation>Corea del Sur</xsd:documentation>
            </xsd:annotation>
          </xsd:enumeration>
          <xsd:enumeration value="384">
            <xsd:annotation>
              <xsd:documentation>Costa de Marfil</xsd:documentation>
            </xsd:annotation>
          </xsd:enumeration>
          <xsd:enumeration value="188">
            <xsd:annotation>
              <xsd:documentation>Costa Rica</xsd:documentation>
            </xsd:annotation>
          </xsd:enumeration>
          <xsd:enumeration value="191">
            <xsd:annotation>
              <xsd:documentation>Croacia</xsd:documentation>
            </xsd:annotation>
          </xsd:enumeration>
          <xsd:enumeration value="192">
            <xsd:annotation>
              <xsd:documentation>Cuba</xsd:documentation>
            </xsd:annotation>
          </xsd:enumeration>
          <xsd:enumeration value="208">
            <xsd:annotation>
              <xsd:documentation>Dinamarca</xsd:documentation>
            </xsd:annotation>
          </xsd:enumeration>
          <xsd:enumeration value="212">
            <xsd:annotation>
              <xsd:documentation>Dominica</xsd:documentation>
            </xsd:annotation>
          </xsd:enumeration>
          <xsd:enumeration value="214">
            <xsd:annotation>
              <xsd:documentation>República Dominicana</xsd:documentation>
            </xsd:annotation>
          </xsd:enumeration>
          <xsd:enumeration value="218">
            <xsd:annotation>
              <xsd:documentation>Ecuador</xsd:documentation>
            </xsd:annotation>
          </xsd:enumeration>
          <xsd:enumeration value="818">
            <xsd:annotation>
              <xsd:documentation>Egipto</xsd:documentation>
            </xsd:annotation>
          </xsd:enumeration>
          <xsd:enumeration value="222">
            <xsd:annotation>
              <xsd:documentation>El Salvador</xsd:documentation>
            </xsd:annotation>
          </xsd:enumeration>
          <xsd:enumeration value="784">
            <xsd:annotation>
              <xsd:documentation>Emiratos Árabes Unidos</xsd:documentation>
            </xsd:annotation>
          </xsd:enumeration>
          <xsd:enumeration value="232">
            <xsd:annotation>
              <xsd:documentation>Eritrea</xsd:documentation>
            </xsd:annotation>
          </xsd:enumeration>
          <xsd:enumeration value="703">
            <xsd:annotation>
              <xsd:documentation>Eslovaquia</xsd:documentation>
            </xsd:annotation>
          </xsd:enumeration>
          <xsd:enumeration value="705">
            <xsd:annotation>
              <xsd:documentation>Eslovenia</xsd:documentation>
            </xsd:annotation>
          </xsd:enumeration>
          <xsd:enumeration value="724">
            <xsd:annotation>
              <xsd:documentation>España</xsd:documentation>
            </xsd:annotation>
          </xsd:enumeration>
          <xsd:enumeration value="840">
            <xsd:annotation>
              <xsd:documentation>Estados Unidos</xsd:documentation>
            </xsd:annotation>
          </xsd:enumeration>
          <xsd:enumeration value="581">
            <xsd:annotation>
              <xsd:documentation>Islas ultramarinas de Estados</xsd:documentation>
            </xsd:annotation>
          </xsd:enumeration>
          <xsd:enumeration value="233">
            <xsd:annotation>
              <xsd:documentation>Estonia</xsd:documentation>
            </xsd:annotation>
          </xsd:enumeration>
          <xsd:enumeration value="231">
            <xsd:annotation>
              <xsd:documentation>Etiopía</xsd:documentation>
            </xsd:annotation>
          </xsd:enumeration>
          <xsd:enumeration value="234">
            <xsd:annotation>
              <xsd:documentation>Islas Feroe</xsd:documentation>
            </xsd:annotation>
          </xsd:enumeration>
          <xsd:enumeration value="608">
            <xsd:annotation>
              <xsd:documentation>Filipinas</xsd:documentation>
            </xsd:annotation>
          </xsd:enumeration>
          <xsd:enumeration value="246">
            <xsd:annotation>
              <xsd:documentation>Finlandia</xsd:documentation>
            </xsd:annotation>
          </xsd:enumeration>
          <xsd:enumeration value="242">
            <xsd:annotation>
              <xsd:documentation>Fiyi</xsd:documentation>
            </xsd:annotation>
          </xsd:enumeration>
          <xsd:enumeration value="250">
            <xsd:annotation>
              <xsd:documentation>Francia</xsd:documentation>
            </xsd:annotation>
          </xsd:enumeration>
          <xsd:enumeration value="266">
            <xsd:annotation>
              <xsd:documentation>Gabón</xsd:documentation>
            </xsd:annotation>
          </xsd:enumeration>
          <xsd:enumeration value="270">
            <xsd:annotation>
              <xsd:documentation>Gambia</xsd:documentation>
            </xsd:annotation>
          </xsd:enumeration>
          <xsd:enumeration value="268">
            <xsd:annotation>
              <xsd:documentation>Georgia</xsd:documentation>
            </xsd:annotation>
          </xsd:enumeration>
          <xsd:enumeration value="239">
            <xsd:annotation>
              <xsd:documentation>Islas Georgias del Sur y Sand</xsd:documentation>
            </xsd:annotation>
          </xsd:enumeration>
          <xsd:enumeration value="288">
            <xsd:annotation>
              <xsd:documentation>Ghana</xsd:documentation>
            </xsd:annotation>
          </xsd:enumeration>
          <xsd:enumeration value="292">
            <xsd:annotation>
              <xsd:documentation>Gibraltar</xsd:documentation>
            </xsd:annotation>
          </xsd:enumeration>
          <xsd:enumeration value="308">
            <xsd:annotation>
              <xsd:documentation>Granada</xsd:documentation>
            </xsd:annotation>
          </xsd:enumeration>
          <xsd:enumeration value="300">
            <xsd:annotation>
              <xsd:documentation>Grecia</xsd:documentation>
            </xsd:annotation>
          </xsd:enumeration>
          <xsd:enumeration value="304">
            <xsd:annotation>
              <xsd:documentation>Groenlandia</xsd:documentation>
            </xsd:annotation>
          </xsd:enumeration>
          <xsd:enumeration value="312">
            <xsd:annotation>
              <xsd:documentation>Guadalupe</xsd:documentation>
            </xsd:annotation>
          </xsd:enumeration>
          <xsd:enumeration value="316">
            <xsd:annotation>
              <xsd:documentation>Guam</xsd:documentation>
            </xsd:annotation>
          </xsd:enumeration>
          <xsd:enumeration value="320">
            <xsd:annotation>
              <xsd:documentation>Guatemala</xsd:documentation>
            </xsd:annotation>
          </xsd:enumeration>
          <xsd:enumeration value="254">
            <xsd:annotation>
              <xsd:documentation>Guayana Francesa</xsd:documentation>
            </xsd:annotation>
          </xsd:enumeration>
          <xsd:enumeration value="831">
            <xsd:annotation>
              <xsd:documentation>Guernsey</xsd:documentation>
            </xsd:annotation>
          </xsd:enumeration>
          <xsd:enumeration value="324">
            <xsd:annotation>
              <xsd:documentation>Guinea</xsd:documentation>
            </xsd:annotation>
          </xsd:enumeration>
          <xsd:enumeration value="226">
            <xsd:annotation>
              <xsd:documentation>Guinea Ecuatorial</xsd:documentation>
            </xsd:annotation>
          </xsd:enumeration>
          <xsd:enumeration value="624">
            <xsd:annotation>
              <xsd:documentation>Guinea-Bissau</xsd:documentation>
            </xsd:annotation>
          </xsd:enumeration>
          <xsd:enumeration value="328">
            <xsd:annotation>
              <xsd:documentation>Guyana</xsd:documentation>
            </xsd:annotation>
          </xsd:enumeration>
          <xsd:enumeration value="332">
            <xsd:annotation>
              <xsd:documentation>Haití</xsd:documentation>
            </xsd:annotation>
          </xsd:enumeration>
          <xsd:enumeration value="334">
            <xsd:annotation>
              <xsd:documentation>Islas Heard y McDonald</xsd:documentation>
            </xsd:annotation>
          </xsd:enumeration>
          <xsd:enumeration value="340">
            <xsd:annotation>
              <xsd:documentation>Honduras</xsd:documentation>
            </xsd:annotation>
          </xsd:enumeration>
          <xsd:enumeration value="344">
            <xsd:annotation>
              <xsd:documentation>Hong Kong</xsd:documentation>
            </xsd:annotation>
          </xsd:enumeration>
          <xsd:enumeration value="348">
            <xsd:annotation>
              <xsd:documentation>Hungría</xsd:documentation>
            </xsd:annotation>
          </xsd:enumeration>
          <xsd:enumeration value="356">
            <xsd:annotation>
              <xsd:documentation>India</xsd:documentation>
            </xsd:annotation>
          </xsd:enumeration>
          <xsd:enumeration value="360">
            <xsd:annotation>
              <xsd:documentation>Indonesia</xsd:documentation>
            </xsd:annotation>
          </xsd:enumeration>
          <xsd:enumeration value="364">
            <xsd:annotation>
              <xsd:documentation>Irán</xsd:documentation>
            </xsd:annotation>
          </xsd:enumeration>
          <xsd:enumeration value="368">
            <xsd:annotation>
              <xsd:documentation>Iraq</xsd:documentation>
            </xsd:annotation>
          </xsd:enumeration>
          <xsd:enumeration value="372">
            <xsd:annotation>
              <xsd:documentation>Irlanda</xsd:documentation>
            </xsd:annotation>
          </xsd:enumeration>
          <xsd:enumeration value="352">
            <xsd:annotation>
              <xsd:documentation>Islandia</xsd:documentation>
            </xsd:annotation>
          </xsd:enumeration>
          <xsd:enumeration value="376">
            <xsd:annotation>
              <xsd:documentation>Israel</xsd:documentation>
            </xsd:annotation>
          </xsd:enumeration>
          <xsd:enumeration value="380">
            <xsd:annotation>
              <xsd:documentation>Italia</xsd:documentation>
            </xsd:annotation>
          </xsd:enumeration>
          <xsd:enumeration value="388">
            <xsd:annotation>
              <xsd:documentation>Jamaica</xsd:documentation>
            </xsd:annotation>
          </xsd:enumeration>
          <xsd:enumeration value="392">
            <xsd:annotation>
              <xsd:documentation>Japón</xsd:documentation>
            </xsd:annotation>
          </xsd:enumeration>
          <xsd:enumeration value="832">
            <xsd:annotation>
              <xsd:documentation>Jersey</xsd:documentation>
            </xsd:annotation>
          </xsd:enumeration>
          <xsd:enumeration value="400">
            <xsd:annotation>
              <xsd:documentation>Jordania</xsd:documentation>
            </xsd:annotation>
          </xsd:enumeration>
          <xsd:enumeration value="398">
            <xsd:annotation>
              <xsd:documentation>Kazajistán</xsd:documentation>
            </xsd:annotation>
          </xsd:enumeration>
          <xsd:enumeration value="404">
            <xsd:annotation>
              <xsd:documentation>Kenia</xsd:documentation>
            </xsd:annotation>
          </xsd:enumeration>
          <xsd:enumeration value="417">
            <xsd:annotation>
              <xsd:documentation>Kirguistán</xsd:documentation>
            </xsd:annotation>
          </xsd:enumeration>
          <xsd:enumeration value="296">
            <xsd:annotation>
              <xsd:documentation>Kiribati</xsd:documentation>
            </xsd:annotation>
          </xsd:enumeration>
          <xsd:enumeration value="414">
            <xsd:annotation>
              <xsd:documentation>Kuwait</xsd:documentation>
            </xsd:annotation>
          </xsd:enumeration>
          <xsd:enumeration value="418">
            <xsd:annotation>
              <xsd:documentation>Laos</xsd:documentation>
            </xsd:annotation>
          </xsd:enumeration>
          <xsd:enumeration value="426">
            <xsd:annotation>
              <xsd:documentation>Lesoto</xsd:documentation>
            </xsd:annotation>
          </xsd:enumeration>
          <xsd:enumeration value="428">
            <xsd:annotation>
              <xsd:documentation>Letonia</xsd:documentation>
            </xsd:annotation>
          </xsd:enumeration>
          <xsd:enumeration value="422">
            <xsd:annotation>
              <xsd:documentation>Líbano</xsd:documentation>
            </xsd:annotation>
          </xsd:enumeration>
          <xsd:enumeration value="430">
            <xsd:annotation>
              <xsd:documentation>Liberia</xsd:documentation>
            </xsd:annotation>
          </xsd:enumeration>
          <xsd:enumeration value="434">
            <xsd:annotation>
              <xsd:documentation>Libia</xsd:documentation>
            </xsd:annotation>
          </xsd:enumeration>
          <xsd:enumeration value="438">
            <xsd:annotation>
              <xsd:documentation>Liechtenstein</xsd:documentation>
            </xsd:annotation>
          </xsd:enumeration>
          <xsd:enumeration value="440">
            <xsd:annotation>
              <xsd:documentation>Lituania</xsd:documentation>
            </xsd:annotation>
          </xsd:enumeration>
          <xsd:enumeration value="442">
            <xsd:annotation>
              <xsd:documentation>Luxemburgo</xsd:documentation>
            </xsd:annotation>
          </xsd:enumeration>
          <xsd:enumeration value="446">
            <xsd:annotation>
              <xsd:documentation>Macao</xsd:documentation>
            </xsd:annotation>
          </xsd:enumeration>
          <xsd:enumeration value="807">
            <xsd:annotation>
              <xsd:documentation>ARY Macedonia</xsd:documentation>
            </xsd:annotation>
          </xsd:enumeration>
          <xsd:enumeration value="450">
            <xsd:annotation>
              <xsd:documentation>Madagascar</xsd:documentation>
            </xsd:annotation>
          </xsd:enumeration>
          <xsd:enumeration value="458">
            <xsd:annotation>
              <xsd:documentation>Malasia</xsd:documentation>
            </xsd:annotation>
          </xsd:enumeration>
          <xsd:enumeration value="454">
            <xsd:annotation>
              <xsd:documentation>Malawi</xsd:documentation>
            </xsd:annotation>
          </xsd:enumeration>
          <xsd:enumeration value="462">
            <xsd:annotation>
              <xsd:documentation>Maldivas</xsd:documentation>
            </xsd:annotation>
          </xsd:enumeration>
          <xsd:enumeration value="466">
            <xsd:annotation>
              <xsd:documentation>Malí</xsd:documentation>
            </xsd:annotation>
          </xsd:enumeration>
          <xsd:enumeration value="470">
            <xsd:annotation>
              <xsd:documentation>Malta</xsd:documentation>
            </xsd:annotation>
          </xsd:enumeration>
          <xsd:enumeration value="238">
            <xsd:annotation>
              <xsd:documentation>Islas Malvinas</xsd:documentation>
            </xsd:annotation>
          </xsd:enumeration>
          <xsd:enumeration value="833">
            <xsd:annotation>
              <xsd:documentation>Isla de Man</xsd:documentation>
            </xsd:annotation>
          </xsd:enumeration>
          <xsd:enumeration value="580">
            <xsd:annotation>
              <xsd:documentation>Islas Marianas del Norte</xsd:documentation>
            </xsd:annotation>
          </xsd:enumeration>
          <xsd:enumeration value="504">
            <xsd:annotation>
              <xsd:documentation>Marruecos</xsd:documentation>
            </xsd:annotation>
          </xsd:enumeration>
          <xsd:enumeration value="584">
            <xsd:annotation>
              <xsd:documentation>Islas Marshall</xsd:documentation>
            </xsd:annotation>
          </xsd:enumeration>
          <xsd:enumeration value="474">
            <xsd:annotation>
              <xsd:documentation>Martinica</xsd:documentation>
            </xsd:annotation>
          </xsd:enumeration>
          <xsd:enumeration value="480">
            <xsd:annotation>
              <xsd:documentation>Mauricio</xsd:documentation>
            </xsd:annotation>
          </xsd:enumeration>
          <xsd:enumeration value="478">
            <xsd:annotation>
              <xsd:documentation>Mauritania</xsd:documentation>
            </xsd:annotation>
          </xsd:enumeration>
          <xsd:enumeration value="175">
            <xsd:annotation>
              <xsd:documentation>Mayotte</xsd:documentation>
            </xsd:annotation>
          </xsd:enumeration>
          <xsd:enumeration value="484">
            <xsd:annotation>
              <xsd:documentation>México</xsd:documentation>
            </xsd:annotation>
          </xsd:enumeration>
          <xsd:enumeration value="583">
            <xsd:annotation>
              <xsd:documentation>Micronesia</xsd:documentation>
            </xsd:annotation>
          </xsd:enumeration>
          <xsd:enumeration value="498">
            <xsd:annotation>
              <xsd:documentation>Moldavia</xsd:documentation>
            </xsd:annotation>
          </xsd:enumeration>
          <xsd:enumeration value="492">
            <xsd:annotation>
              <xsd:documentation>Mónaco</xsd:documentation>
            </xsd:annotation>
          </xsd:enumeration>
          <xsd:enumeration value="496">
            <xsd:annotation>
              <xsd:documentation>Mongolia</xsd:documentation>
            </xsd:annotation>
          </xsd:enumeration>
          <xsd:enumeration value="499">
            <xsd:annotation>
              <xsd:documentation>Montenegro</xsd:documentation>
            </xsd:annotation>
          </xsd:enumeration>
          <xsd:enumeration value="500">
            <xsd:annotation>
              <xsd:documentation>Montserrat</xsd:documentation>
            </xsd:annotation>
          </xsd:enumeration>
          <xsd:enumeration value="508">
            <xsd:annotation>
              <xsd:documentation>Mozambique</xsd:documentation>
            </xsd:annotation>
          </xsd:enumeration>
          <xsd:enumeration value="104">
            <xsd:annotation>
              <xsd:documentation>Myanmar</xsd:documentation>
            </xsd:annotation>
          </xsd:enumeration>
          <xsd:enumeration value="516">
            <xsd:annotation>
              <xsd:documentation>Namibia</xsd:documentation>
            </xsd:annotation>
          </xsd:enumeration>
          <xsd:enumeration value="520">
            <xsd:annotation>
              <xsd:documentation>Nauru</xsd:documentation>
            </xsd:annotation>
          </xsd:enumeration>
          <xsd:enumeration value="162">
            <xsd:annotation>
              <xsd:documentation>Isla de Navidad</xsd:documentation>
            </xsd:annotation>
          </xsd:enumeration>
          <xsd:enumeration value="524">
            <xsd:annotation>
              <xsd:documentation>Nepal</xsd:documentation>
            </xsd:annotation>
          </xsd:enumeration>
          <xsd:enumeration value="558">
            <xsd:annotation>
              <xsd:documentation>Nicaragua</xsd:documentation>
            </xsd:annotation>
          </xsd:enumeration>
          <xsd:enumeration value="562">
            <xsd:annotation>
              <xsd:documentation>Niger Níger</xsd:documentation>
            </xsd:annotation>
          </xsd:enumeration>
          <xsd:enumeration value="566">
            <xsd:annotation>
              <xsd:documentation>Nigeria</xsd:documentation>
            </xsd:annotation>
          </xsd:enumeration>
          <xsd:enumeration value="570">
            <xsd:annotation>
              <xsd:documentation>Niue</xsd:documentation>
            </xsd:annotation>
          </xsd:enumeration>
          <xsd:enumeration value="574">
            <xsd:annotation>
              <xsd:documentation>Norfolk</xsd:documentation>
            </xsd:annotation>
          </xsd:enumeration>
          <xsd:enumeration value="578">
            <xsd:annotation>
              <xsd:documentation>Noruega</xsd:documentation>
            </xsd:annotation>
          </xsd:enumeration>
          <xsd:enumeration value="540">
            <xsd:annotation>
              <xsd:documentation>Nueva Caledonia</xsd:documentation>
            </xsd:annotation>
          </xsd:enumeration>
          <xsd:enumeration value="554">
            <xsd:annotation>
              <xsd:documentation>Nueva Zelanda</xsd:documentation>
            </xsd:annotation>
          </xsd:enumeration>
          <xsd:enumeration value="512">
            <xsd:annotation>
              <xsd:documentation>Omán</xsd:documentation>
            </xsd:annotation>
          </xsd:enumeration>
          <xsd:enumeration value="528">
            <xsd:annotation>
              <xsd:documentation>Países Bajos</xsd:documentation>
            </xsd:annotation>
          </xsd:enumeration>
          <xsd:enumeration value="586">
            <xsd:annotation>
              <xsd:documentation>Pakistán</xsd:documentation>
            </xsd:annotation>
          </xsd:enumeration>
          <xsd:enumeration value="585">
            <xsd:annotation>
              <xsd:documentation>Palaos</xsd:documentation>
            </xsd:annotation>
          </xsd:enumeration>
          <xsd:enumeration value="275">
            <xsd:annotation>
              <xsd:documentation>Palestina (ANP)</xsd:documentation>
            </xsd:annotation>
          </xsd:enumeration>
          <xsd:enumeration value="591">
            <xsd:annotation>
              <xsd:documentation>Panamá</xsd:documentation>
            </xsd:annotation>
          </xsd:enumeration>
          <xsd:enumeration value="598">
            <xsd:annotation>
              <xsd:documentation>Papúa Nueva Guinea</xsd:documentation>
            </xsd:annotation>
          </xsd:enumeration>
          <xsd:enumeration value="600">
            <xsd:annotation>
              <xsd:documentation>Paraguay</xsd:documentation>
            </xsd:annotation>
          </xsd:enumeration>
          <xsd:enumeration value="604">
            <xsd:annotation>
              <xsd:documentation>Perú</xsd:documentation>
            </xsd:annotation>
          </xsd:enumeration>
          <xsd:enumeration value="612">
            <xsd:annotation>
              <xsd:documentation>Islas Pitcairn</xsd:documentation>
            </xsd:annotation>
          </xsd:enumeration>
          <xsd:enumeration value="258">
            <xsd:annotation>
              <xsd:documentation>Polinesia Francesa</xsd:documentation>
            </xsd:annotation>
          </xsd:enumeration>
          <xsd:enumeration value="616">
            <xsd:annotation>
              <xsd:documentation>Polonia</xsd:documentation>
            </xsd:annotation>
          </xsd:enumeration>
          <xsd:enumeration value="620">
            <xsd:annotation>
              <xsd:documentation>Portugal</xsd:documentation>
            </xsd:annotation>
          </xsd:enumeration>
          <xsd:enumeration value="630">
            <xsd:annotation>
              <xsd:documentation>Puerto Rico</xsd:documentation>
            </xsd:annotation>
          </xsd:enumeration>
          <xsd:enumeration value="634">
            <xsd:annotation>
              <xsd:documentation>Qatar</xsd:documentation>
            </xsd:annotation>
          </xsd:enumeration>
          <xsd:enumeration value="826">
            <xsd:annotation>
              <xsd:documentation>Reino Unido</xsd:documentation>
            </xsd:annotation>
          </xsd:enumeration>
          <xsd:enumeration value="638">
            <xsd:annotation>
              <xsd:documentation>Reunión</xsd:documentation>
            </xsd:annotation>
          </xsd:enumeration>
          <xsd:enumeration value="646">
            <xsd:annotation>
              <xsd:documentation>Ruanda</xsd:documentation>
            </xsd:annotation>
          </xsd:enumeration>
          <xsd:enumeration value="642">
            <xsd:annotation>
              <xsd:documentation>Rumania</xsd:documentation>
            </xsd:annotation>
          </xsd:enumeration>
          <xsd:enumeration value="643">
            <xsd:annotation>
              <xsd:documentation>Rusia</xsd:documentation>
            </xsd:annotation>
          </xsd:enumeration>
          <xsd:enumeration value="732">
            <xsd:annotation>
              <xsd:documentation>Sahara Occidental</xsd:documentation>
            </xsd:annotation>
          </xsd:enumeration>
          <xsd:enumeration value="090">
            <xsd:annotation>
              <xsd:documentation>Islas Salomón</xsd:documentation>
            </xsd:annotation>
          </xsd:enumeration>
          <xsd:enumeration value="882">
            <xsd:annotation>
              <xsd:documentation>Samoa</xsd:documentation>
            </xsd:annotation>
          </xsd:enumeration>
          <xsd:enumeration value="016">
            <xsd:annotation>
              <xsd:documentation>Samoa Americana</xsd:documentation>
            </xsd:annotation>
          </xsd:enumeration>
          <xsd:enumeration value="659">
            <xsd:annotation>
              <xsd:documentation>San Cristóbal y Nieves</xsd:documentation>
            </xsd:annotation>
          </xsd:enumeration>
          <xsd:enumeration value="674">
            <xsd:annotation>
              <xsd:documentation>San Marino</xsd:documentation>
            </xsd:annotation>
          </xsd:enumeration>
          <xsd:enumeration value="666">
            <xsd:annotation>
              <xsd:documentation>San Pedro y Miquelón</xsd:documentation>
            </xsd:annotation>
          </xsd:enumeration>
          <xsd:enumeration value="670">
            <xsd:annotation>
              <xsd:documentation>San Vicente y las Granadinas</xsd:documentation>
            </xsd:annotation>
          </xsd:enumeration>
          <xsd:enumeration value="654">
            <xsd:annotation>
              <xsd:documentation>Santa Helena</xsd:documentation>
            </xsd:annotation>
          </xsd:enumeration>
          <xsd:enumeration value="662">
            <xsd:annotation>
              <xsd:documentation>Santa Lucía</xsd:documentation>
            </xsd:annotation>
          </xsd:enumeration>
          <xsd:enumeration value="678">
            <xsd:annotation>
              <xsd:documentation>Santo Tomé y Príncipe</xsd:documentation>
            </xsd:annotation>
          </xsd:enumeration>
          <xsd:enumeration value="686">
            <xsd:annotation>
              <xsd:documentation>Senegal</xsd:documentation>
            </xsd:annotation>
          </xsd:enumeration>
          <xsd:enumeration value="688">
            <xsd:annotation>
              <xsd:documentation>Serbia</xsd:documentation>
            </xsd:annotation>
          </xsd:enumeration>
          <xsd:enumeration value="690">
            <xsd:annotation>
              <xsd:documentation>Seychelles</xsd:documentation>
            </xsd:annotation>
          </xsd:enumeration>
          <xsd:enumeration value="694">
            <xsd:annotation>
              <xsd:documentation>Sierra Leona</xsd:documentation>
            </xsd:annotation>
          </xsd:enumeration>
          <xsd:enumeration value="702">
            <xsd:annotation>
              <xsd:documentation>Singapur</xsd:documentation>
            </xsd:annotation>
          </xsd:enumeration>
          <xsd:enumeration value="760">
            <xsd:annotation>
              <xsd:documentation>Siria</xsd:documentation>
            </xsd:annotation>
          </xsd:enumeration>
          <xsd:enumeration value="706">
            <xsd:annotation>
              <xsd:documentation>Somalia</xsd:documentation>
            </xsd:annotation>
          </xsd:enumeration>
          <xsd:enumeration value="144">
            <xsd:annotation>
              <xsd:documentation>Sri Lanka</xsd:documentation>
            </xsd:annotation>
          </xsd:enumeration>
          <xsd:enumeration value="748">
            <xsd:annotation>
              <xsd:documentation>Suazilandia</xsd:documentation>
            </xsd:annotation>
          </xsd:enumeration>
          <xsd:enumeration value="710">
            <xsd:annotation>
              <xsd:documentation>Sudáfrica</xsd:documentation>
            </xsd:annotation>
          </xsd:enumeration>
          <xsd:enumeration value="736">
            <xsd:annotation>
              <xsd:documentation>Sudán</xsd:documentation>
            </xsd:annotation>
          </xsd:enumeration>
          <xsd:enumeration value="752">
            <xsd:annotation>
              <xsd:documentation>Suecia</xsd:documentation>
            </xsd:annotation>
          </xsd:enumeration>
          <xsd:enumeration value="756">
            <xsd:annotation>
              <xsd:documentation>Switzerland Suiza</xsd:documentation>
            </xsd:annotation>
          </xsd:enumeration>
          <xsd:enumeration value="740">
            <xsd:annotation>
              <xsd:documentation>Surinam</xsd:documentation>
            </xsd:annotation>
          </xsd:enumeration>
          <xsd:enumeration value="744">
            <xsd:annotation>
              <xsd:documentation>Svalbard y Jan Mayen</xsd:documentation>
            </xsd:annotation>
          </xsd:enumeration>
          <xsd:enumeration value="764">
            <xsd:annotation>
              <xsd:documentation>Tailandia</xsd:documentation>
            </xsd:annotation>
          </xsd:enumeration>
          <xsd:enumeration value="158">
            <xsd:annotation>
              <xsd:documentation>Taiwán</xsd:documentation>
            </xsd:annotation>
          </xsd:enumeration>
          <xsd:enumeration value="834">
            <xsd:annotation>
              <xsd:documentation>Tanzania</xsd:documentation>
            </xsd:annotation>
          </xsd:enumeration>
          <xsd:enumeration value="762">
            <xsd:annotation>
              <xsd:documentation>Tayikistán</xsd:documentation>
            </xsd:annotation>
          </xsd:enumeration>
          <xsd:enumeration value="086">
            <xsd:annotation>
              <xsd:documentation>Territorio Británico del Océano Índico</xsd:documentation>
            </xsd:annotation>
          </xsd:enumeration>
          <xsd:enumeration value="260">
            <xsd:annotation>
              <xsd:documentation>Territorios Australes Frances</xsd:documentation>
            </xsd:annotation>
          </xsd:enumeration>
          <xsd:enumeration value="626">
            <xsd:annotation>
              <xsd:documentation>Timor Oriental</xsd:documentation>
            </xsd:annotation>
          </xsd:enumeration>
          <xsd:enumeration value="768">
            <xsd:annotation>
              <xsd:documentation>Togo</xsd:documentation>
            </xsd:annotation>
          </xsd:enumeration>
          <xsd:enumeration value="772">
            <xsd:annotation>
              <xsd:documentation>Tokelau</xsd:documentation>
            </xsd:annotation>
          </xsd:enumeration>
          <xsd:enumeration value="776">
            <xsd:annotation>
              <xsd:documentation>Tonga</xsd:documentation>
            </xsd:annotation>
          </xsd:enumeration>
          <xsd:enumeration value="780">
            <xsd:annotation>
              <xsd:documentation>Trinidad y Tobago</xsd:documentation>
            </xsd:annotation>
          </xsd:enumeration>
          <xsd:enumeration value="788">
            <xsd:annotation>
              <xsd:documentation>Túnez</xsd:documentation>
            </xsd:annotation>
          </xsd:enumeration>
          <xsd:enumeration value="796">
            <xsd:annotation>
              <xsd:documentation>Islas Turcas y Caicos</xsd:documentation>
            </xsd:annotation>
          </xsd:enumeration>
          <xsd:enumeration value="795">
            <xsd:annotation>
              <xsd:documentation>Turkmenistán</xsd:documentation>
            </xsd:annotation>
          </xsd:enumeration>
          <xsd:enumeration value="792">
            <xsd:annotation>
              <xsd:documentation>Turquía</xsd:documentation>
            </xsd:annotation>
          </xsd:enumeration>
          <xsd:enumeration value="798">
            <xsd:annotation>
              <xsd:documentation>Tuvalu</xsd:documentation>
            </xsd:annotation>
          </xsd:enumeration>
          <xsd:enumeration value="804">
            <xsd:annotation>
              <xsd:documentation>Ucrania</xsd:documentation>
            </xsd:annotation>
          </xsd:enumeration>
          <xsd:enumeration value="800">
            <xsd:annotation>
              <xsd:documentation>Uganda</xsd:documentation>
            </xsd:annotation>
          </xsd:enumeration>
          <xsd:enumeration value="858">
            <xsd:annotation>
              <xsd:documentation>Uruguay</xsd:documentation>
            </xsd:annotation>
          </xsd:enumeration>
          <xsd:enumeration value="860">
            <xsd:annotation>
              <xsd:documentation>Uzbekistán</xsd:documentation>
            </xsd:annotation>
          </xsd:enumeration>
          <xsd:enumeration value="548">
            <xsd:annotation>
              <xsd:documentation>Vanuatu</xsd:documentation>
            </xsd:annotation>
          </xsd:enumeration>
          <xsd:enumeration value="336">
            <xsd:annotation>
              <xsd:documentation>the Vatican City Ciudad del Vaticano</xsd:documentation>
            </xsd:annotation>
          </xsd:enumeration>
          <xsd:enumeration value="862">
            <xsd:annotation>
              <xsd:documentation>Venezuela</xsd:documentation>
            </xsd:annotation>
          </xsd:enumeration>
          <xsd:enumeration value="704">
            <xsd:annotation>
              <xsd:documentation>Vietnam</xsd:documentation>
            </xsd:annotation>
          </xsd:enumeration>
          <xsd:enumeration value="092">
            <xsd:annotation>
              <xsd:documentation>Islas Vírgenes Británicas</xsd:documentation>
            </xsd:annotation>
          </xsd:enumeration>
          <xsd:enumeration value="850">
            <xsd:annotation>
              <xsd:documentation>Islas Vírgenes Estadounidense</xsd:documentation>
            </xsd:annotation>
          </xsd:enumeration>
          <xsd:enumeration value="876">
            <xsd:annotation>
              <xsd:documentation>Wallis y Futuna</xsd:documentation>
            </xsd:annotation>
          </xsd:enumeration>
          <xsd:enumeration value="887">
            <xsd:annotation>
              <xsd:documentation>Yemen</xsd:documentation>
            </xsd:annotation>
          </xsd:enumeration>
          <xsd:enumeration value="262">
            <xsd:annotation>
              <xsd:documentation>Yibuti</xsd:documentation>
            </xsd:annotation>
          </xsd:enumeration>
          <xsd:enumeration value="894">
            <xsd:annotation>
              <xsd:documentation>Zambia</xsd:documentation>
            </xsd:annotation>
          </xsd:enumeration>
          <xsd:enumeration value="716">
            <xsd:annotation>
              <xsd:documentation>Zimbabue</xsd:documentation>
            </xsd:annotation>
          </xsd:enumeration>
        </xsd:restriction>
      </xsd:simpleType>
      <xsd:simpleType name="STCIUO">
        <xsd:annotation>
          <xsd:documentation>CODIGOS DE PROFESIONES</xsd:documentation>
        </xsd:annotation>
        <xsd:restriction base="xsd:string">
          <xsd:length value="4"/>
          <xsd:enumeration value="1">
            <xsd:annotation>
              <xsd:documentation>"Directores y gerentes"</xsd:documentation>
            </xsd:annotation>
          </xsd:enumeration>
          <xsd:enumeration value="11">
            <xsd:annotation>
              <xsd:documentation>"Directores ejecutivos, personal directivo de la administración pública y miembros del poder ejecutivo y de los cuerpos legislativos"</xsd:documentation>
            </xsd:annotation>
          </xsd:enumeration>
          <xsd:enumeration value="111">
            <xsd:annotation>
              <xsd:documentation>"Miembros del poder ejecutivo y de los cuerpos legislativos"</xsd:documentation>
            </xsd:annotation>
          </xsd:enumeration>
          <xsd:enumeration value="1111">
            <xsd:annotation>
              <xsd:documentation>"Miembros del poder legislativo"</xsd:documentation>
            </xsd:annotation>
          </xsd:enumeration>
          <xsd:enumeration value="1112">
            <xsd:annotation>
              <xsd:documentation>"Personal directivo de la administración pública"</xsd:documentation>
            </xsd:annotation>
          </xsd:enumeration>
          <xsd:enumeration value="1113">
            <xsd:annotation>
              <xsd:documentation>"Jefes de pequeñas poblaciones"</xsd:documentation>
            </xsd:annotation>
          </xsd:enumeration>
          <xsd:enumeration value="1114">
            <xsd:annotation>
              <xsd:documentation>"Dirigentes de organizaciones que presentan un interés especial"</xsd:documentation>
            </xsd:annotation>
          </xsd:enumeration>
          <xsd:enumeration value="112">
            <xsd:annotation>
              <xsd:documentation>"Directores generales y gerentes generales"</xsd:documentation>
            </xsd:annotation>
          </xsd:enumeration>
          <xsd:enumeration value="1120">
            <xsd:annotation>
              <xsd:documentation>"Directores generales y gerentes generales"</xsd:documentation>
            </xsd:annotation>
          </xsd:enumeration>
          <xsd:enumeration value="12">
            <xsd:annotation>
              <xsd:documentation>"Directores administradores y comerciales"</xsd:documentation>
            </xsd:annotation>
          </xsd:enumeration>
          <xsd:enumeration value="121">
            <xsd:annotation>
              <xsd:documentation>"Directores de administración y servicios"</xsd:documentation>
            </xsd:annotation>
          </xsd:enumeration>
          <xsd:enumeration value="1211">
            <xsd:annotation>
              <xsd:documentation>"Directores financieros"</xsd:documentation>
            </xsd:annotation>
          </xsd:enumeration>
          <xsd:enumeration value="1212">
            <xsd:annotation>
              <xsd:documentation>"Directores de recursos humanos"</xsd:documentation>
            </xsd:annotation>
          </xsd:enumeration>
          <xsd:enumeration value="1213">
            <xsd:annotation>
              <xsd:documentation>"Directores de políticas y planificación"</xsd:documentation>
            </xsd:annotation>
          </xsd:enumeration>
          <xsd:enumeration value="1219">
            <xsd:annotation>
              <xsd:documentation>"Directores de administración y servicios no clasificados bajo otros epígrafes"</xsd:documentation>
            </xsd:annotation>
          </xsd:enumeration>
          <xsd:enumeration value="122">
            <xsd:annotation>
              <xsd:documentation>"Directores de ventas, comercialización y desarrollo"</xsd:documentation>
            </xsd:annotation>
          </xsd:enumeration>
          <xsd:enumeration value="1221">
            <xsd:annotation>
              <xsd:documentation>"Directores de ventas y comercialización"</xsd:documentation>
            </xsd:annotation>
          </xsd:enumeration>
          <xsd:enumeration value="1222">
            <xsd:annotation>
              <xsd:documentation>"Directores de publicidad y relaciones públicas"</xsd:documentation>
            </xsd:annotation>
          </xsd:enumeration>
          <xsd:enumeration value="1223">
            <xsd:annotation>
              <xsd:documentation>"Directores de investigación y desarrollo"</xsd:documentation>
            </xsd:annotation>
          </xsd:enumeration>
          <xsd:enumeration value="13">
            <xsd:annotation>
              <xsd:documentation>"Directores y gerentes de producción y operaciones"</xsd:documentation>
            </xsd:annotation>
          </xsd:enumeration>
          <xsd:enumeration value="131">
            <xsd:annotation>
              <xsd:documentation>"Directores de producción agropecuaria, silvicultura y pesca"</xsd:documentation>
            </xsd:annotation>
          </xsd:enumeration>
          <xsd:enumeration value="1311">
            <xsd:annotation>
              <xsd:documentation>"Directores de producción agropecuaria y silvicultura"</xsd:documentation>
            </xsd:annotation>
          </xsd:enumeration>
          <xsd:enumeration value="1312">
            <xsd:annotation>
              <xsd:documentation>"Directores de producción de piscicultura y pesca"</xsd:documentation>
            </xsd:annotation>
          </xsd:enumeration>
          <xsd:enumeration value="132">
            <xsd:annotation>
              <xsd:documentation>"Directores de industrias manufactureras, de minería, construcción y distribución"</xsd:documentation>
            </xsd:annotation>
          </xsd:enumeration>
          <xsd:enumeration value="1321">
            <xsd:annotation>
              <xsd:documentation>"Directores de industrias manufactureras"</xsd:documentation>
            </xsd:annotation>
          </xsd:enumeration>
          <xsd:enumeration value="1322">
            <xsd:annotation>
              <xsd:documentation>"Directores de explotaciones de minería"</xsd:documentation>
            </xsd:annotation>
          </xsd:enumeration>
          <xsd:enumeration value="1323">
            <xsd:annotation>
              <xsd:documentation>"Directores de empresas de construcción"</xsd:documentation>
            </xsd:annotation>
          </xsd:enumeration>
          <xsd:enumeration value="1324">
            <xsd:annotation>
              <xsd:documentation>"Directores de empresas de abastecimiento, distribución y afines"</xsd:documentation>
            </xsd:annotation>
          </xsd:enumeration>
          <xsd:enumeration value="133">
            <xsd:annotation>
              <xsd:documentation>"Directores de servicios de tecnología de la información y las comunicaciones"</xsd:documentation>
            </xsd:annotation>
          </xsd:enumeration>
          <xsd:enumeration value="1330">
            <xsd:annotation>
              <xsd:documentation>"Directores de servicios de tecnología de la información y las comunicaciones"</xsd:documentation>
            </xsd:annotation>
          </xsd:enumeration>
          <xsd:enumeration value="134">
            <xsd:annotation>
              <xsd:documentation>"Directores y gerentes de servicios profesionales"</xsd:documentation>
            </xsd:annotation>
          </xsd:enumeration>
          <xsd:enumeration value="1341">
            <xsd:annotation>
              <xsd:documentation>"Directores de servicios de cuidados infantiles"</xsd:documentation>
            </xsd:annotation>
          </xsd:enumeration>
          <xsd:enumeration value="1342">
            <xsd:annotation>
              <xsd:documentation>"Directores de servicios de salud"</xsd:documentation>
            </xsd:annotation>
          </xsd:enumeration>
          <xsd:enumeration value="1343">
            <xsd:annotation>
              <xsd:documentation>"Directores de servicios de cuidado de las personas de edad"</xsd:documentation>
            </xsd:annotation>
          </xsd:enumeration>
          <xsd:enumeration value="1344">
            <xsd:annotation>
              <xsd:documentation>"Directores de servicios de bienestar social"</xsd:documentation>
            </xsd:annotation>
          </xsd:enumeration>
          <xsd:enumeration value="1345">
            <xsd:annotation>
              <xsd:documentation>"Directores de servicios de educación"</xsd:documentation>
            </xsd:annotation>
          </xsd:enumeration>
          <xsd:enumeration value="1346">
            <xsd:annotation>
              <xsd:documentation>"Gerentes de sucursales de bancos, de servicios financieros y de seguros"</xsd:documentation>
            </xsd:annotation>
          </xsd:enumeration>
          <xsd:enumeration value="1349">
            <xsd:annotation>
              <xsd:documentation>"Directores y gerentes de servicios profesionales no clasificados bajo otros epígrafes"</xsd:documentation>
            </xsd:annotation>
          </xsd:enumeration>
          <xsd:enumeration value="14">
            <xsd:annotation>
              <xsd:documentation>"Gerentes de hoteles, restaurantes, comercios y otros servicios"</xsd:documentation>
            </xsd:annotation>
          </xsd:enumeration>
          <xsd:enumeration value="141">
            <xsd:annotation>
              <xsd:documentation>"Gerentes de hoteles y restaurantes"</xsd:documentation>
            </xsd:annotation>
          </xsd:enumeration>
          <xsd:enumeration value="1411">
            <xsd:annotation>
              <xsd:documentation>"Gerentes de hoteles"</xsd:documentation>
            </xsd:annotation>
          </xsd:enumeration>
          <xsd:enumeration value="1412">
            <xsd:annotation>
              <xsd:documentation>"Gerentes de restaurantes"</xsd:documentation>
            </xsd:annotation>
          </xsd:enumeration>
          <xsd:enumeration value="142">
            <xsd:annotation>
              <xsd:documentation>"Gerentes de comercios al por mayor y al por menor"</xsd:documentation>
            </xsd:annotation>
          </xsd:enumeration>
          <xsd:enumeration value="1420">
            <xsd:annotation>
              <xsd:documentation>"Gerentes de comercios al por mayor y al por menor"</xsd:documentation>
            </xsd:annotation>
          </xsd:enumeration>
          <xsd:enumeration value="143">
            <xsd:annotation>
              <xsd:documentation>"Otros gerentes de servicios"</xsd:documentation>
            </xsd:annotation>
          </xsd:enumeration>
          <xsd:enumeration value="1431">
            <xsd:annotation>
              <xsd:documentation>"Gerentes de centros deportivos, de esparcimiento y culturales"</xsd:documentation>
            </xsd:annotation>
          </xsd:enumeration>
          <xsd:enumeration value="1439">
            <xsd:annotation>
              <xsd:documentation>"Gerentes de servicios no clasificados bajo otros epígrafes"</xsd:documentation>
            </xsd:annotation>
          </xsd:enumeration>
          <xsd:enumeration value="2">
            <xsd:annotation>
              <xsd:documentation>"Profesionales científicos e intelectuales"</xsd:documentation>
            </xsd:annotation>
          </xsd:enumeration>
          <xsd:enumeration value="21">
            <xsd:annotation>
              <xsd:documentation>"Profesionales de las ciencias y de la ingeniería"</xsd:documentation>
            </xsd:annotation>
          </xsd:enumeration>
          <xsd:enumeration value="211">
            <xsd:annotation>
              <xsd:documentation>"Físicos, químicos y afines"</xsd:documentation>
            </xsd:annotation>
          </xsd:enumeration>
          <xsd:enumeration value="2111">
            <xsd:annotation>
              <xsd:documentation>"Físicos y astrónomos"</xsd:documentation>
            </xsd:annotation>
          </xsd:enumeration>
          <xsd:enumeration value="2112">
            <xsd:annotation>
              <xsd:documentation>"Meteorólogos"</xsd:documentation>
            </xsd:annotation>
          </xsd:enumeration>
          <xsd:enumeration value="2113">
            <xsd:annotation>
              <xsd:documentation>"Químicos"</xsd:documentation>
            </xsd:annotation>
          </xsd:enumeration>
          <xsd:enumeration value="2114">
            <xsd:annotation>
              <xsd:documentation>"Geólogos y geofísicos"</xsd:documentation>
            </xsd:annotation>
          </xsd:enumeration>
          <xsd:enumeration value="212">
            <xsd:annotation>
              <xsd:documentation>"Matemáticos, actuarios y estadísticos"</xsd:documentation>
            </xsd:annotation>
          </xsd:enumeration>
          <xsd:enumeration value="2120">
            <xsd:annotation>
              <xsd:documentation>"Matemáticos, actuarios y estadísticos"</xsd:documentation>
            </xsd:annotation>
          </xsd:enumeration>
          <xsd:enumeration value="213">
            <xsd:annotation>
              <xsd:documentation>"Profesionales en ciencias biológicas"</xsd:documentation>
            </xsd:annotation>
          </xsd:enumeration>
          <xsd:enumeration value="2131">
            <xsd:annotation>
              <xsd:documentation>"Biólogos, botánicos, zoólogos y afines"</xsd:documentation>
            </xsd:annotation>
          </xsd:enumeration>
          <xsd:enumeration value="2132">
            <xsd:annotation>
              <xsd:documentation>"Agrónomos y afines"</xsd:documentation>
            </xsd:annotation>
          </xsd:enumeration>
          <xsd:enumeration value="2133">
            <xsd:annotation>
              <xsd:documentation>"Profesionales de la protección medioambiental"</xsd:documentation>
            </xsd:annotation>
          </xsd:enumeration>
          <xsd:enumeration value="214">
            <xsd:annotation>
              <xsd:documentation>"Ingenieros (excluyendo electrotecnólogos)"</xsd:documentation>
            </xsd:annotation>
          </xsd:enumeration>
          <xsd:enumeration value="2141">
            <xsd:annotation>
              <xsd:documentation>"Ingenieros industriales y de producción"</xsd:documentation>
            </xsd:annotation>
          </xsd:enumeration>
          <xsd:enumeration value="2142">
            <xsd:annotation>
              <xsd:documentation>"Ingenieros civiles"</xsd:documentation>
            </xsd:annotation>
          </xsd:enumeration>
          <xsd:enumeration value="2143">
            <xsd:annotation>
              <xsd:documentation>"Ingenieros medioambientales"</xsd:documentation>
            </xsd:annotation>
          </xsd:enumeration>
          <xsd:enumeration value="2144">
            <xsd:annotation>
              <xsd:documentation>"Ingenieros mecánicos"</xsd:documentation>
            </xsd:annotation>
          </xsd:enumeration>
          <xsd:enumeration value="2145">
            <xsd:annotation>
              <xsd:documentation>"Ingenieros químicos"</xsd:documentation>
            </xsd:annotation>
          </xsd:enumeration>
          <xsd:enumeration value="2146">
            <xsd:annotation>
              <xsd:documentation>"Ingenieros de minas, metalúrgicos y afines"</xsd:documentation>
            </xsd:annotation>
          </xsd:enumeration>
          <xsd:enumeration value="2149">
            <xsd:annotation>
              <xsd:documentation>"Ingenieros no clasificados bajo otros epígrafes"</xsd:documentation>
            </xsd:annotation>
          </xsd:enumeration>
          <xsd:enumeration value="215">
            <xsd:annotation>
              <xsd:documentation>"Ingenieros en electrotecnología"</xsd:documentation>
            </xsd:annotation>
          </xsd:enumeration>
          <xsd:enumeration value="2151">
            <xsd:annotation>
              <xsd:documentation>"Ingenieros electricistas"</xsd:documentation>
            </xsd:annotation>
          </xsd:enumeration>
          <xsd:enumeration value="2152">
            <xsd:annotation>
              <xsd:documentation>"Ingenieros electrónicos"</xsd:documentation>
            </xsd:annotation>
          </xsd:enumeration>
          <xsd:enumeration value="2153">
            <xsd:annotation>
              <xsd:documentation>"Ingenieros en telecomunicaciones"</xsd:documentation>
            </xsd:annotation>
          </xsd:enumeration>
          <xsd:enumeration value="216">
            <xsd:annotation>
              <xsd:documentation>"Arquitectos, urbanistas, agrimensores y diseñadores"</xsd:documentation>
            </xsd:annotation>
          </xsd:enumeration>
          <xsd:enumeration value="2161">
            <xsd:annotation>
              <xsd:documentation>"Arquitectos"</xsd:documentation>
            </xsd:annotation>
          </xsd:enumeration>
          <xsd:enumeration value="2162">
            <xsd:annotation>
              <xsd:documentation>"Arquitectos paisajistas"</xsd:documentation>
            </xsd:annotation>
          </xsd:enumeration>
          <xsd:enumeration value="2163">
            <xsd:annotation>
              <xsd:documentation>"Diseñadores de productos y de prendas"</xsd:documentation>
            </xsd:annotation>
          </xsd:enumeration>
          <xsd:enumeration value="2164">
            <xsd:annotation>
              <xsd:documentation>"Urbanistas e ingenieros de tránsito"</xsd:documentation>
            </xsd:annotation>
          </xsd:enumeration>
          <xsd:enumeration value="2165">
            <xsd:annotation>
              <xsd:documentation>"Cartógrafos y agrimensores"</xsd:documentation>
            </xsd:annotation>
          </xsd:enumeration>
          <xsd:enumeration value="2166">
            <xsd:annotation>
              <xsd:documentation>"Diseñadores gráficos y multimedia"</xsd:documentation>
            </xsd:annotation>
          </xsd:enumeration>
          <xsd:enumeration value="22">
            <xsd:annotation>
              <xsd:documentation>"Profesionales de la salud"</xsd:documentation>
            </xsd:annotation>
          </xsd:enumeration>
          <xsd:enumeration value="221">
            <xsd:annotation>
              <xsd:documentation>"Médicos"</xsd:documentation>
            </xsd:annotation>
          </xsd:enumeration>
          <xsd:enumeration value="2211">
            <xsd:annotation>
              <xsd:documentation>"Médicos generales"</xsd:documentation>
            </xsd:annotation>
          </xsd:enumeration>
          <xsd:enumeration value="2212">
            <xsd:annotation>
              <xsd:documentation>"Médicos especialistas"</xsd:documentation>
            </xsd:annotation>
          </xsd:enumeration>
          <xsd:enumeration value="222">
            <xsd:annotation>
              <xsd:documentation>"Profesionales de enfermería y partería"</xsd:documentation>
            </xsd:annotation>
          </xsd:enumeration>
          <xsd:enumeration value="2221">
            <xsd:annotation>
              <xsd:documentation>"Profesionales de enfermería"</xsd:documentation>
            </xsd:annotation>
          </xsd:enumeration>
          <xsd:enumeration value="2222">
            <xsd:annotation>
              <xsd:documentation>"Profesionales de partería"</xsd:documentation>
            </xsd:annotation>
          </xsd:enumeration>
          <xsd:enumeration value="223">
            <xsd:annotation>
              <xsd:documentation>"Profesionales de medicina tradicional y alternativa"</xsd:documentation>
            </xsd:annotation>
          </xsd:enumeration>
          <xsd:enumeration value="2230">
            <xsd:annotation>
              <xsd:documentation>"Profesionales de medicina tradicional y alternativa"</xsd:documentation>
            </xsd:annotation>
          </xsd:enumeration>
          <xsd:enumeration value="224">
            <xsd:annotation>
              <xsd:documentation>"Practicantes paramédicos"</xsd:documentation>
            </xsd:annotation>
          </xsd:enumeration>
          <xsd:enumeration value="2240">
            <xsd:annotation>
              <xsd:documentation>"Practicantes paramédicos"</xsd:documentation>
            </xsd:annotation>
          </xsd:enumeration>
          <xsd:enumeration value="225">
            <xsd:annotation>
              <xsd:documentation>"Veterinarios"</xsd:documentation>
            </xsd:annotation>
          </xsd:enumeration>
          <xsd:enumeration value="2250">
            <xsd:annotation>
              <xsd:documentation>"Veterinarios"</xsd:documentation>
            </xsd:annotation>
          </xsd:enumeration>
          <xsd:enumeration value="226">
            <xsd:annotation>
              <xsd:documentation>"Otros profesionales de la salud"</xsd:documentation>
            </xsd:annotation>
          </xsd:enumeration>
          <xsd:enumeration value="2261">
            <xsd:annotation>
              <xsd:documentation>"Dentistas"</xsd:documentation>
            </xsd:annotation>
          </xsd:enumeration>
          <xsd:enumeration value="2262">
            <xsd:annotation>
              <xsd:documentation>"Farmacéuticos"</xsd:documentation>
            </xsd:annotation>
          </xsd:enumeration>
          <xsd:enumeration value="2263">
            <xsd:annotation>
              <xsd:documentation>"Profesionales de la salud y la higiene laboral y ambiental"</xsd:documentation>
            </xsd:annotation>
          </xsd:enumeration>
          <xsd:enumeration value="2264">
            <xsd:annotation>
              <xsd:documentation>"Fisioterapeutas"</xsd:documentation>
            </xsd:annotation>
          </xsd:enumeration>
          <xsd:enumeration value="2265">
            <xsd:annotation>
              <xsd:documentation>"Dietistas y nutricionistas"</xsd:documentation>
            </xsd:annotation>
          </xsd:enumeration>
          <xsd:enumeration value="2266">
            <xsd:annotation>
              <xsd:documentation>"Audiólogos y logopedas"</xsd:documentation>
            </xsd:annotation>
          </xsd:enumeration>
          <xsd:enumeration value="2267">
            <xsd:annotation>
              <xsd:documentation>"Optometristas"</xsd:documentation>
            </xsd:annotation>
          </xsd:enumeration>
          <xsd:enumeration value="2269">
            <xsd:annotation>
              <xsd:documentation>"Profesionales de la salud no clasificados bajo otros epígrafes"</xsd:documentation>
            </xsd:annotation>
          </xsd:enumeration>
          <xsd:enumeration value="23">
            <xsd:annotation>
              <xsd:documentation>"Profesionales de la enseñanza"</xsd:documentation>
            </xsd:annotation>
          </xsd:enumeration>
          <xsd:enumeration value="231">
            <xsd:annotation>
              <xsd:documentation>"Profesores de universidades y de la enseñanza superior"</xsd:documentation>
            </xsd:annotation>
          </xsd:enumeration>
          <xsd:enumeration value="2310">
            <xsd:annotation>
              <xsd:documentation>"Profesores de universidades y de la enseñanza superior"</xsd:documentation>
            </xsd:annotation>
          </xsd:enumeration>
          <xsd:enumeration value="232">
            <xsd:annotation>
              <xsd:documentation>"Profesores de formación profesional"</xsd:documentation>
            </xsd:annotation>
          </xsd:enumeration>
          <xsd:enumeration value="2320">
            <xsd:annotation>
              <xsd:documentation>"Profesores de formación profesional"</xsd:documentation>
            </xsd:annotation>
          </xsd:enumeration>
          <xsd:enumeration value="233">
            <xsd:annotation>
              <xsd:documentation>"Profesores de enseñanza secundaria"</xsd:documentation>
            </xsd:annotation>
          </xsd:enumeration>
          <xsd:enumeration value="2330">
            <xsd:annotation>
              <xsd:documentation>"Profesores de enseñanza secundaria"</xsd:documentation>
            </xsd:annotation>
          </xsd:enumeration>
          <xsd:enumeration value="234">
            <xsd:annotation>
              <xsd:documentation>"Maestros de enseñanza primaria y maestros preescolares"</xsd:documentation>
            </xsd:annotation>
          </xsd:enumeration>
          <xsd:enumeration value="2341">
            <xsd:annotation>
              <xsd:documentation>"Maestros de enseñanza primaria"</xsd:documentation>
            </xsd:annotation>
          </xsd:enumeration>
          <xsd:enumeration value="2342">
            <xsd:annotation>
              <xsd:documentation>"Maestros preescolares"</xsd:documentation>
            </xsd:annotation>
          </xsd:enumeration>
          <xsd:enumeration value="235">
            <xsd:annotation>
              <xsd:documentation>"Otros profesionales de la enseñanza"</xsd:documentation>
            </xsd:annotation>
          </xsd:enumeration>
          <xsd:enumeration value="2351">
            <xsd:annotation>
              <xsd:documentation>"Especialistas en métodos pedagógicos"</xsd:documentation>
            </xsd:annotation>
          </xsd:enumeration>
          <xsd:enumeration value="2352">
            <xsd:annotation>
              <xsd:documentation>"Educadores para necesidades especiales"</xsd:documentation>
            </xsd:annotation>
          </xsd:enumeration>
          <xsd:enumeration value="2353">
            <xsd:annotation>
              <xsd:documentation>"Otros profesores de idiomas"</xsd:documentation>
            </xsd:annotation>
          </xsd:enumeration>
          <xsd:enumeration value="2354">
            <xsd:annotation>
              <xsd:documentation>"Otros profesores de música"</xsd:documentation>
            </xsd:annotation>
          </xsd:enumeration>
          <xsd:enumeration value="2355">
            <xsd:annotation>
              <xsd:documentation>"Otros profesores de artes"</xsd:documentation>
            </xsd:annotation>
          </xsd:enumeration>
          <xsd:enumeration value="2356">
            <xsd:annotation>
              <xsd:documentation>"Instructores en tecnología de la información"</xsd:documentation>
            </xsd:annotation>
          </xsd:enumeration>
          <xsd:enumeration value="2359">
            <xsd:annotation>
              <xsd:documentation>"Profesionales de la enseñanza no clasificados bajo otros epígrafes"</xsd:documentation>
            </xsd:annotation>
          </xsd:enumeration>
          <xsd:enumeration value="24">
            <xsd:annotation>
              <xsd:documentation>"Especialistas en organización de la administración pública y de empresas"</xsd:documentation>
            </xsd:annotation>
          </xsd:enumeration>
          <xsd:enumeration value="241">
            <xsd:annotation>
              <xsd:documentation>"Especialistas en finanzas"</xsd:documentation>
            </xsd:annotation>
          </xsd:enumeration>
          <xsd:enumeration value="2411">
            <xsd:annotation>
              <xsd:documentation>"Contables"</xsd:documentation>
            </xsd:annotation>
          </xsd:enumeration>
          <xsd:enumeration value="2412">
            <xsd:annotation>
              <xsd:documentation>"Asesores financieros y en inversiones"</xsd:documentation>
            </xsd:annotation>
          </xsd:enumeration>
          <xsd:enumeration value="2413">
            <xsd:annotation>
              <xsd:documentation>"Analistas financieros"</xsd:documentation>
            </xsd:annotation>
          </xsd:enumeration>
          <xsd:enumeration value="242">
            <xsd:annotation>
              <xsd:documentation>"Especialistas en organización de administración"</xsd:documentation>
            </xsd:annotation>
          </xsd:enumeration>
          <xsd:enumeration value="2421">
            <xsd:annotation>
              <xsd:documentation>"Analistas de gestión y organización"</xsd:documentation>
            </xsd:annotation>
          </xsd:enumeration>
          <xsd:enumeration value="2422">
            <xsd:annotation>
              <xsd:documentation>"Especialistas en políticas de administración"</xsd:documentation>
            </xsd:annotation>
          </xsd:enumeration>
          <xsd:enumeration value="2423">
            <xsd:annotation>
              <xsd:documentation>"Especialistas en políticas y servicios de personal y afines"</xsd:documentation>
            </xsd:annotation>
          </xsd:enumeration>
          <xsd:enumeration value="2424">
            <xsd:annotation>
              <xsd:documentation>"Especialistas en formación del personal"</xsd:documentation>
            </xsd:annotation>
          </xsd:enumeration>
          <xsd:enumeration value="243">
            <xsd:annotation>
              <xsd:documentation>"Profesionales de las ventas, la comercialización y las relaciones públicas"</xsd:documentation>
            </xsd:annotation>
          </xsd:enumeration>
          <xsd:enumeration value="2431">
            <xsd:annotation>
              <xsd:documentation>"Profesionales de la publicidad y la comercialización"</xsd:documentation>
            </xsd:annotation>
          </xsd:enumeration>
          <xsd:enumeration value="2432">
            <xsd:annotation>
              <xsd:documentation>"Profesionales de relaciones públicas"</xsd:documentation>
            </xsd:annotation>
          </xsd:enumeration>
          <xsd:enumeration value="2433">
            <xsd:annotation>
              <xsd:documentation>"Profesionales de ventas técnicas y médicas (excluyendo la TIC)"</xsd:documentation>
            </xsd:annotation>
          </xsd:enumeration>
          <xsd:enumeration value="2434">
            <xsd:annotation>
              <xsd:documentation>"Profesionales de ventas de tecnología de la información y las comunicaciones"</xsd:documentation>
            </xsd:annotation>
          </xsd:enumeration>
          <xsd:enumeration value="25">
            <xsd:annotation>
              <xsd:documentation>"Profesionales de tecnología de la información y las comunicaciones"</xsd:documentation>
            </xsd:annotation>
          </xsd:enumeration>
          <xsd:enumeration value="251">
            <xsd:annotation>
              <xsd:documentation>"Desarrolladores y analistas de software y multimedia"</xsd:documentation>
            </xsd:annotation>
          </xsd:enumeration>
          <xsd:enumeration value="2511">
            <xsd:annotation>
              <xsd:documentation>"Analistas de sistemas"</xsd:documentation>
            </xsd:annotation>
          </xsd:enumeration>
          <xsd:enumeration value="2512">
            <xsd:annotation>
              <xsd:documentation>"Desarrolladores de software"</xsd:documentation>
            </xsd:annotation>
          </xsd:enumeration>
          <xsd:enumeration value="2513">
            <xsd:annotation>
              <xsd:documentation>"Desarrolladores Web y multimedia"</xsd:documentation>
            </xsd:annotation>
          </xsd:enumeration>
          <xsd:enumeration value="2514">
            <xsd:annotation>
              <xsd:documentation>"Programadores de aplicaciones"</xsd:documentation>
            </xsd:annotation>
          </xsd:enumeration>
          <xsd:enumeration value="2519">
            <xsd:annotation>
              <xsd:documentation>"Desarrolladores y analistas de software y multimedia y analistas no clasificados bajo otros epígrafes"</xsd:documentation>
            </xsd:annotation>
          </xsd:enumeration>
          <xsd:enumeration value="252">
            <xsd:annotation>
              <xsd:documentation>"Especialistas en bases de datos y en redes de computadores"</xsd:documentation>
            </xsd:annotation>
          </xsd:enumeration>
          <xsd:enumeration value="2521">
            <xsd:annotation>
              <xsd:documentation>"Diseñadores y administradores de bases de datos"</xsd:documentation>
            </xsd:annotation>
          </xsd:enumeration>
          <xsd:enumeration value="2522">
            <xsd:annotation>
              <xsd:documentation>"Administradores de sistemas"</xsd:documentation>
            </xsd:annotation>
          </xsd:enumeration>
          <xsd:enumeration value="2523">
            <xsd:annotation>
              <xsd:documentation>"Profesionales en redes de computadores"</xsd:documentation>
            </xsd:annotation>
          </xsd:enumeration>
          <xsd:enumeration value="2529">
            <xsd:annotation>
              <xsd:documentation>"Especialistas en bases de datos y en redes de computadores no clasificados bajo otros epígrafes"</xsd:documentation>
            </xsd:annotation>
          </xsd:enumeration>
          <xsd:enumeration value="26">
            <xsd:annotation>
              <xsd:documentation>"Profesionales en derecho, en ciencias sociales y culturales"</xsd:documentation>
            </xsd:annotation>
          </xsd:enumeration>
          <xsd:enumeration value="261">
            <xsd:annotation>
              <xsd:documentation>"Profesionales en derecho"</xsd:documentation>
            </xsd:annotation>
          </xsd:enumeration>
          <xsd:enumeration value="2611">
            <xsd:annotation>
              <xsd:documentation>"Abogados"</xsd:documentation>
            </xsd:annotation>
          </xsd:enumeration>
          <xsd:enumeration value="2612">
            <xsd:annotation>
              <xsd:documentation>"Jueces"</xsd:documentation>
            </xsd:annotation>
          </xsd:enumeration>
          <xsd:enumeration value="2619">
            <xsd:annotation>
              <xsd:documentation>"Profesionales en derecho no clasificados bajo otros epígrafes"</xsd:documentation>
            </xsd:annotation>
          </xsd:enumeration>
          <xsd:enumeration value="262">
            <xsd:annotation>
              <xsd:documentation>"Archivistas, bibliotecarios, curadores y afines"</xsd:documentation>
            </xsd:annotation>
          </xsd:enumeration>
          <xsd:enumeration value="2621">
            <xsd:annotation>
              <xsd:documentation>"Archivistas y curadores de museos"</xsd:documentation>
            </xsd:annotation>
          </xsd:enumeration>
          <xsd:enumeration value="2622">
            <xsd:annotation>
              <xsd:documentation>"Bibliotecarios, documentalistas y afines"</xsd:documentation>
            </xsd:annotation>
          </xsd:enumeration>
          <xsd:enumeration value="263">
            <xsd:annotation>
              <xsd:documentation>"Especialistas en ciencias sociales y teología"</xsd:documentation>
            </xsd:annotation>
          </xsd:enumeration>
          <xsd:enumeration value="2631">
            <xsd:annotation>
              <xsd:documentation>"Economistas"</xsd:documentation>
            </xsd:annotation>
          </xsd:enumeration>
          <xsd:enumeration value="2632">
            <xsd:annotation>
              <xsd:documentation>"Sociólogos, antropólogos y afines"</xsd:documentation>
            </xsd:annotation>
          </xsd:enumeration>
          <xsd:enumeration value="2633">
            <xsd:annotation>
              <xsd:documentation>"Filósofos, historiadores y especialistas en ciencias políticas"</xsd:documentation>
            </xsd:annotation>
          </xsd:enumeration>
          <xsd:enumeration value="2634">
            <xsd:annotation>
              <xsd:documentation>"Psicólogos"</xsd:documentation>
            </xsd:annotation>
          </xsd:enumeration>
          <xsd:enumeration value="2635">
            <xsd:annotation>
              <xsd:documentation>"Profesionales del trabajo social"</xsd:documentation>
            </xsd:annotation>
          </xsd:enumeration>
          <xsd:enumeration value="2636">
            <xsd:annotation>
              <xsd:documentation>"Profesionales religiosos"</xsd:documentation>
            </xsd:annotation>
          </xsd:enumeration>
          <xsd:enumeration value="264">
            <xsd:annotation>
              <xsd:documentation>"Autores, periodistas y lingüistas"</xsd:documentation>
            </xsd:annotation>
          </xsd:enumeration>
          <xsd:enumeration value="2641">
            <xsd:annotation>
              <xsd:documentation>"Autores y otros escritores"</xsd:documentation>
            </xsd:annotation>
          </xsd:enumeration>
          <xsd:enumeration value="2642">
            <xsd:annotation>
              <xsd:documentation>"Periodistas"</xsd:documentation>
            </xsd:annotation>
          </xsd:enumeration>
          <xsd:enumeration value="2643">
            <xsd:annotation>
              <xsd:documentation>"Traductores, intérpretes y lingüistas"</xsd:documentation>
            </xsd:annotation>
          </xsd:enumeration>
          <xsd:enumeration value="265">
            <xsd:annotation>
              <xsd:documentation>"Artistas creativos e interpretativos"</xsd:documentation>
            </xsd:annotation>
          </xsd:enumeration>
          <xsd:enumeration value="2651">
            <xsd:annotation>
              <xsd:documentation>"Artistas de artes plásticas"</xsd:documentation>
            </xsd:annotation>
          </xsd:enumeration>
          <xsd:enumeration value="2652">
            <xsd:annotation>
              <xsd:documentation>"Músicos, cantantes y compositores"</xsd:documentation>
            </xsd:annotation>
          </xsd:enumeration>
          <xsd:enumeration value="2653">
            <xsd:annotation>
              <xsd:documentation>"Bailarines y coreógrafos"</xsd:documentation>
            </xsd:annotation>
          </xsd:enumeration>
          <xsd:enumeration value="2654">
            <xsd:annotation>
              <xsd:documentation>"Directores de cine, de teatro y afines"</xsd:documentation>
            </xsd:annotation>
          </xsd:enumeration>
          <xsd:enumeration value="2655">
            <xsd:annotation>
              <xsd:documentation>"Actores"</xsd:documentation>
            </xsd:annotation>
          </xsd:enumeration>
          <xsd:enumeration value="2656">
            <xsd:annotation>
              <xsd:documentation>"Locutores de radio, televisión y otros medios de comunicación"</xsd:documentation>
            </xsd:annotation>
          </xsd:enumeration>
          <xsd:enumeration value="2659">
            <xsd:annotation>
              <xsd:documentation>"Artistas creativos e interpretativos no clasificados bajo otros epígrafes"</xsd:documentation>
            </xsd:annotation>
          </xsd:enumeration>
          <xsd:enumeration value="3">
            <xsd:annotation>
              <xsd:documentation>"Técnicos y profesionales de nivel medio"</xsd:documentation>
            </xsd:annotation>
          </xsd:enumeration>
          <xsd:enumeration value="31">
            <xsd:annotation>
              <xsd:documentation>"Profesionales de las ciencias y la ingeniería de nivel medio"</xsd:documentation>
            </xsd:annotation>
          </xsd:enumeration>
          <xsd:enumeration value="311">
            <xsd:annotation>
              <xsd:documentation>"Técnicos en ciencias físicas y en ingeniería"</xsd:documentation>
            </xsd:annotation>
          </xsd:enumeration>
          <xsd:enumeration value="3111">
            <xsd:annotation>
              <xsd:documentation>"Técnicos en ciencias físicas y químicas"</xsd:documentation>
            </xsd:annotation>
          </xsd:enumeration>
          <xsd:enumeration value="3112">
            <xsd:annotation>
              <xsd:documentation>"Técnicos en ingeniería civil"</xsd:documentation>
            </xsd:annotation>
          </xsd:enumeration>
          <xsd:enumeration value="3113">
            <xsd:annotation>
              <xsd:documentation>"Electrotécnicos"</xsd:documentation>
            </xsd:annotation>
          </xsd:enumeration>
          <xsd:enumeration value="3114">
            <xsd:annotation>
              <xsd:documentation>"Técnicos en electrónica"</xsd:documentation>
            </xsd:annotation>
          </xsd:enumeration>
          <xsd:enumeration value="3115">
            <xsd:annotation>
              <xsd:documentation>"Técnicos en ingeniería mecánica"</xsd:documentation>
            </xsd:annotation>
          </xsd:enumeration>
          <xsd:enumeration value="3116">
            <xsd:annotation>
              <xsd:documentation>"Técnicos en química industrial"</xsd:documentation>
            </xsd:annotation>
          </xsd:enumeration>
          <xsd:enumeration value="3117">
            <xsd:annotation>
              <xsd:documentation>"Técnicos en ingeniería de minas y metalurgia"</xsd:documentation>
            </xsd:annotation>
          </xsd:enumeration>
          <xsd:enumeration value="3118">
            <xsd:annotation>
              <xsd:documentation>"Delineantes y dibujantes técnicos"</xsd:documentation>
            </xsd:annotation>
          </xsd:enumeration>
          <xsd:enumeration value="3119">
            <xsd:annotation>
              <xsd:documentation>"Técnicos en ciencias físicas y en ingeniería no clasificados bajo otros epígrafes"</xsd:documentation>
            </xsd:annotation>
          </xsd:enumeration>
          <xsd:enumeration value="312">
            <xsd:annotation>
              <xsd:documentation>"Supervisores en ingeniería de minas, de industrias manufactureras y de la construcción"</xsd:documentation>
            </xsd:annotation>
          </xsd:enumeration>
          <xsd:enumeration value="3121">
            <xsd:annotation>
              <xsd:documentation>"Supervisores en ingeniería de minas"</xsd:documentation>
            </xsd:annotation>
          </xsd:enumeration>
          <xsd:enumeration value="3122">
            <xsd:annotation>
              <xsd:documentation>"Supervisores de industrias manufactureras"</xsd:documentation>
            </xsd:annotation>
          </xsd:enumeration>
          <xsd:enumeration value="3123">
            <xsd:annotation>
              <xsd:documentation>"Supervisores de la construcción"</xsd:documentation>
            </xsd:annotation>
          </xsd:enumeration>
          <xsd:enumeration value="313">
            <xsd:annotation>
              <xsd:documentation>"Técnicos en control de procesos"</xsd:documentation>
            </xsd:annotation>
          </xsd:enumeration>
          <xsd:enumeration value="3131">
            <xsd:annotation>
              <xsd:documentation>"Operadores de instalaciones de producción de energía"</xsd:documentation>
            </xsd:annotation>
          </xsd:enumeration>
          <xsd:enumeration value="3132">
            <xsd:annotation>
              <xsd:documentation>"Operadores de incineradores, instalaciones de tratamiento de agua y afines"</xsd:documentation>
            </xsd:annotation>
          </xsd:enumeration>
          <xsd:enumeration value="3133">
            <xsd:annotation>
              <xsd:documentation>"Controladores de instalaciones de procesamiento de productos químicos"</xsd:documentation>
            </xsd:annotation>
          </xsd:enumeration>
          <xsd:enumeration value="3134">
            <xsd:annotation>
              <xsd:documentation>"Operadores de instalaciones de refinación de petróleo y gas natural"</xsd:documentation>
            </xsd:annotation>
          </xsd:enumeration>
          <xsd:enumeration value="3135">
            <xsd:annotation>
              <xsd:documentation>"Controladores de procesos de producción de metales"</xsd:documentation>
            </xsd:annotation>
          </xsd:enumeration>
          <xsd:enumeration value="3139">
            <xsd:annotation>
              <xsd:documentation>"Técnicos en control de procesos no clasificados bajo otros epígrafes"</xsd:documentation>
            </xsd:annotation>
          </xsd:enumeration>
          <xsd:enumeration value="314">
            <xsd:annotation>
              <xsd:documentation>"Técnicos y profesionales de nivel medio en ciencias biológicas y afines"</xsd:documentation>
            </xsd:annotation>
          </xsd:enumeration>
          <xsd:enumeration value="3141">
            <xsd:annotation>
              <xsd:documentation>"Técnicos en ciencias biológicas (excluyendo la medicina)"</xsd:documentation>
            </xsd:annotation>
          </xsd:enumeration>
          <xsd:enumeration value="3142">
            <xsd:annotation>
              <xsd:documentation>"Técnicos agropecuarios"</xsd:documentation>
            </xsd:annotation>
          </xsd:enumeration>
          <xsd:enumeration value="3143">
            <xsd:annotation>
              <xsd:documentation>"Técnicos forestales"</xsd:documentation>
            </xsd:annotation>
          </xsd:enumeration>
          <xsd:enumeration value="315">
            <xsd:annotation>
              <xsd:documentation>"Técnicos y controladores en navegación marítima y aeronáutica"</xsd:documentation>
            </xsd:annotation>
          </xsd:enumeration>
          <xsd:enumeration value="3151">
            <xsd:annotation>
              <xsd:documentation>"Oficiales maquinistas en navegación"</xsd:documentation>
            </xsd:annotation>
          </xsd:enumeration>
          <xsd:enumeration value="3152">
            <xsd:annotation>
              <xsd:documentation>"Capitanes, oficiales de cubierta y prácticos"</xsd:documentation>
            </xsd:annotation>
          </xsd:enumeration>
          <xsd:enumeration value="3153">
            <xsd:annotation>
              <xsd:documentation>"Pilotos de aviación y afines"</xsd:documentation>
            </xsd:annotation>
          </xsd:enumeration>
          <xsd:enumeration value="3154">
            <xsd:annotation>
              <xsd:documentation>"Controladores de tráfico aéreo"</xsd:documentation>
            </xsd:annotation>
          </xsd:enumeration>
          <xsd:enumeration value="3155">
            <xsd:annotation>
              <xsd:documentation>"Técnicos en seguridad aeronáutica"</xsd:documentation>
            </xsd:annotation>
          </xsd:enumeration>
          <xsd:enumeration value="32">
            <xsd:annotation>
              <xsd:documentation>"Profesionales de nivel medio de la salud"</xsd:documentation>
            </xsd:annotation>
          </xsd:enumeration>
          <xsd:enumeration value="321">
            <xsd:annotation>
              <xsd:documentation>"Técnicos médicos y farmacéuticos"</xsd:documentation>
            </xsd:annotation>
          </xsd:enumeration>
          <xsd:enumeration value="3211">
            <xsd:annotation>
              <xsd:documentation>"Técnicos en aparatos de diagnóstico y tratamiento médico"</xsd:documentation>
            </xsd:annotation>
          </xsd:enumeration>
          <xsd:enumeration value="3212">
            <xsd:annotation>
              <xsd:documentation>"Técnicos de laboratorios médicos"</xsd:documentation>
            </xsd:annotation>
          </xsd:enumeration>
          <xsd:enumeration value="3213">
            <xsd:annotation>
              <xsd:documentation>"Técnicos y asistentes farmacéuticos"</xsd:documentation>
            </xsd:annotation>
          </xsd:enumeration>
          <xsd:enumeration value="3214">
            <xsd:annotation>
              <xsd:documentation>"Técnicos de prótesis médicas y dentales"</xsd:documentation>
            </xsd:annotation>
          </xsd:enumeration>
          <xsd:enumeration value="322">
            <xsd:annotation>
              <xsd:documentation>"Profesionales de nivel medio de enfermería y partería"</xsd:documentation>
            </xsd:annotation>
          </xsd:enumeration>
          <xsd:enumeration value="3221">
            <xsd:annotation>
              <xsd:documentation>"Profesionales de nivel medio de enfermería"</xsd:documentation>
            </xsd:annotation>
          </xsd:enumeration>
          <xsd:enumeration value="3222">
            <xsd:annotation>
              <xsd:documentation>"Profesionales de nivel medio de partería"</xsd:documentation>
            </xsd:annotation>
          </xsd:enumeration>
          <xsd:enumeration value="323">
            <xsd:annotation>
              <xsd:documentation>"Profesionales de nivel medio de medicina tradicional y alternativa"</xsd:documentation>
            </xsd:annotation>
          </xsd:enumeration>
          <xsd:enumeration value="3230">
            <xsd:annotation>
              <xsd:documentation>"Profesionales de nivel medio de medicina tradicional y alternativa"</xsd:documentation>
            </xsd:annotation>
          </xsd:enumeration>
          <xsd:enumeration value="324">
            <xsd:annotation>
              <xsd:documentation>"Técnicos y asistentes veterinarios"</xsd:documentation>
            </xsd:annotation>
          </xsd:enumeration>
          <xsd:enumeration value="3240">
            <xsd:annotation>
              <xsd:documentation>"Técnicos y asistentes veterinarios"</xsd:documentation>
            </xsd:annotation>
          </xsd:enumeration>
          <xsd:enumeration value="325">
            <xsd:annotation>
              <xsd:documentation>"Otros profesionales de nivel medio de la salud"</xsd:documentation>
            </xsd:annotation>
          </xsd:enumeration>
          <xsd:enumeration value="3251">
            <xsd:annotation>
              <xsd:documentation>"Dentistas auxiliares y ayudantes de odontología"</xsd:documentation>
            </xsd:annotation>
          </xsd:enumeration>
          <xsd:enumeration value="3252">
            <xsd:annotation>
              <xsd:documentation>"Técnicos en documentación sanitaria"</xsd:documentation>
            </xsd:annotation>
          </xsd:enumeration>
          <xsd:enumeration value="3253">
            <xsd:annotation>
              <xsd:documentation>"Trabajadores comunitarios de la salud"</xsd:documentation>
            </xsd:annotation>
          </xsd:enumeration>
          <xsd:enumeration value="3254">
            <xsd:annotation>
              <xsd:documentation>"Técnicos en optometría y ópticos"</xsd:documentation>
            </xsd:annotation>
          </xsd:enumeration>
          <xsd:enumeration value="3255">
            <xsd:annotation>
              <xsd:documentation>"Técnicos y asistentes fisioterapeutas"</xsd:documentation>
            </xsd:annotation>
          </xsd:enumeration>
          <xsd:enumeration value="3256">
            <xsd:annotation>
              <xsd:documentation>"Practicantes y asistentes médicos"</xsd:documentation>
            </xsd:annotation>
          </xsd:enumeration>
          <xsd:enumeration value="3257">
            <xsd:annotation>
              <xsd:documentation>"Inspectores de la salud laboral, medioambiental y afines"</xsd:documentation>
            </xsd:annotation>
          </xsd:enumeration>
          <xsd:enumeration value="3258">
            <xsd:annotation>
              <xsd:documentation>"Ayudantes de ambulancias"</xsd:documentation>
            </xsd:annotation>
          </xsd:enumeration>
          <xsd:enumeration value="3259">
            <xsd:annotation>
              <xsd:documentation>"Profesionales de la salud de nivel medio no clasificados bajo otros epígrafes"</xsd:documentation>
            </xsd:annotation>
          </xsd:enumeration>
          <xsd:enumeration value="33">
            <xsd:annotation>
              <xsd:documentation>"Profesionales de nivel medio en operaciones financieras y administrativas"</xsd:documentation>
            </xsd:annotation>
          </xsd:enumeration>
          <xsd:enumeration value="331">
            <xsd:annotation>
              <xsd:documentation>"Profesionales de nivel medio en finanzas y matemáticas"</xsd:documentation>
            </xsd:annotation>
          </xsd:enumeration>
          <xsd:enumeration value="3311">
            <xsd:annotation>
              <xsd:documentation>"Agentes de bolsa, cambio y otros servicios financieros"</xsd:documentation>
            </xsd:annotation>
          </xsd:enumeration>
          <xsd:enumeration value="3312">
            <xsd:annotation>
              <xsd:documentation>"Oficiales de préstamos y créditos"</xsd:documentation>
            </xsd:annotation>
          </xsd:enumeration>
          <xsd:enumeration value="3313">
            <xsd:annotation>
              <xsd:documentation>"Tenedores de libros"</xsd:documentation>
            </xsd:annotation>
          </xsd:enumeration>
          <xsd:enumeration value="3314">
            <xsd:annotation>
              <xsd:documentation>"Profesionales de nivel medio de servicios estadísticos, matemáticos y afines"</xsd:documentation>
            </xsd:annotation>
          </xsd:enumeration>
          <xsd:enumeration value="3315">
            <xsd:annotation>
              <xsd:documentation>"Tasadores"</xsd:documentation>
            </xsd:annotation>
          </xsd:enumeration>
          <xsd:enumeration value="332">
            <xsd:annotation>
              <xsd:documentation>"Agentes comerciales y corredores"</xsd:documentation>
            </xsd:annotation>
          </xsd:enumeration>
          <xsd:enumeration value="3321">
            <xsd:annotation>
              <xsd:documentation>"Agentes de seguros"</xsd:documentation>
            </xsd:annotation>
          </xsd:enumeration>
          <xsd:enumeration value="3322">
            <xsd:annotation>
              <xsd:documentation>"Representantes comerciales"</xsd:documentation>
            </xsd:annotation>
          </xsd:enumeration>
          <xsd:enumeration value="3323">
            <xsd:annotation>
              <xsd:documentation>"Agentes de compras"</xsd:documentation>
            </xsd:annotation>
          </xsd:enumeration>
          <xsd:enumeration value="3324">
            <xsd:annotation>
              <xsd:documentation>"Agentes de compras y consignatarios"</xsd:documentation>
            </xsd:annotation>
          </xsd:enumeration>
          <xsd:enumeration value="333">
            <xsd:annotation>
              <xsd:documentation>"Agentes de servicios comerciales"</xsd:documentation>
            </xsd:annotation>
          </xsd:enumeration>
          <xsd:enumeration value="3331">
            <xsd:annotation>
              <xsd:documentation>"Declarantes o gestores de aduana"</xsd:documentation>
            </xsd:annotation>
          </xsd:enumeration>
          <xsd:enumeration value="3332">
            <xsd:annotation>
              <xsd:documentation>"Organizadores de conferencias y eventos"</xsd:documentation>
            </xsd:annotation>
          </xsd:enumeration>
          <xsd:enumeration value="3333">
            <xsd:annotation>
              <xsd:documentation>"Agentes de empleo y contratistas de mano de obra"</xsd:documentation>
            </xsd:annotation>
          </xsd:enumeration>
          <xsd:enumeration value="3334">
            <xsd:annotation>
              <xsd:documentation>"Agentes inmobiliarios"</xsd:documentation>
            </xsd:annotation>
          </xsd:enumeration>
          <xsd:enumeration value="3339">
            <xsd:annotation>
              <xsd:documentation>"Agentes de servicios comerciales no clasificados bajo otros epígrafes"</xsd:documentation>
            </xsd:annotation>
          </xsd:enumeration>
          <xsd:enumeration value="334">
            <xsd:annotation>
              <xsd:documentation>"Secretarios administrativos y especializados"</xsd:documentation>
            </xsd:annotation>
          </xsd:enumeration>
          <xsd:enumeration value="3341">
            <xsd:annotation>
              <xsd:documentation>"Supervisores de secretaría"</xsd:documentation>
            </xsd:annotation>
          </xsd:enumeration>
          <xsd:enumeration value="3342">
            <xsd:annotation>
              <xsd:documentation>"Secretarios jurídicos"</xsd:documentation>
            </xsd:annotation>
          </xsd:enumeration>
          <xsd:enumeration value="3343">
            <xsd:annotation>
              <xsd:documentation>"Secretarios administrativos y ejecutivos"</xsd:documentation>
            </xsd:annotation>
          </xsd:enumeration>
          <xsd:enumeration value="3344">
            <xsd:annotation>
              <xsd:documentation>"Secretarios médicos"</xsd:documentation>
            </xsd:annotation>
          </xsd:enumeration>
          <xsd:enumeration value="335">
            <xsd:annotation>
              <xsd:documentation>"Agentes de la administración pública para la aplicación de la ley y afines"</xsd:documentation>
            </xsd:annotation>
          </xsd:enumeration>
          <xsd:enumeration value="3351">
            <xsd:annotation>
              <xsd:documentation>"Agentes de aduana e inspectores de fronteras"</xsd:documentation>
            </xsd:annotation>
          </xsd:enumeration>
          <xsd:enumeration value="3352">
            <xsd:annotation>
              <xsd:documentation>"Agentes de administración tributaria"</xsd:documentation>
            </xsd:annotation>
          </xsd:enumeration>
          <xsd:enumeration value="3353">
            <xsd:annotation>
              <xsd:documentation>"Agentes de servicios de seguridad social"</xsd:documentation>
            </xsd:annotation>
          </xsd:enumeration>
          <xsd:enumeration value="3354">
            <xsd:annotation>
              <xsd:documentation>"Agentes de servicios de expedición de licencias y permisos"</xsd:documentation>
            </xsd:annotation>
          </xsd:enumeration>
          <xsd:enumeration value="3355">
            <xsd:annotation>
              <xsd:documentation>"Inspectores de policía y detectives"</xsd:documentation>
            </xsd:annotation>
          </xsd:enumeration>
          <xsd:enumeration value="3359">
            <xsd:annotation>
              <xsd:documentation>"Agentes de la administración pública para la aplicacion de la ley y afines no clasificados bajo otros epígrafes"</xsd:documentation>
            </xsd:annotation>
          </xsd:enumeration>
          <xsd:enumeration value="34">
            <xsd:annotation>
              <xsd:documentation>"Profesionales de nivel medio de servicios jurídicos, sociales, culturales y afines"</xsd:documentation>
            </xsd:annotation>
          </xsd:enumeration>
          <xsd:enumeration value="341">
            <xsd:annotation>
              <xsd:documentation>"Profesionales de nivel medio, de servicios jurídicos, sociales y religiosos"</xsd:documentation>
            </xsd:annotation>
          </xsd:enumeration>
          <xsd:enumeration value="3411">
            <xsd:annotation>
              <xsd:documentation>"Profesionales de nivel medio del derecho y servicios legales y afines"</xsd:documentation>
            </xsd:annotation>
          </xsd:enumeration>
          <xsd:enumeration value="3412">
            <xsd:annotation>
              <xsd:documentation>"Trabajadores y asistentes sociales de nivel medio"</xsd:documentation>
            </xsd:annotation>
          </xsd:enumeration>
          <xsd:enumeration value="3413">
            <xsd:annotation>
              <xsd:documentation>"Auxiliares laicos de las religiones"</xsd:documentation>
            </xsd:annotation>
          </xsd:enumeration>
          <xsd:enumeration value="342">
            <xsd:annotation>
              <xsd:documentation>"Entrenadores de deportes y aptitud física"</xsd:documentation>
            </xsd:annotation>
          </xsd:enumeration>
          <xsd:enumeration value="3421">
            <xsd:annotation>
              <xsd:documentation>"Atletas y deportistas"</xsd:documentation>
            </xsd:annotation>
          </xsd:enumeration>
          <xsd:enumeration value="3422">
            <xsd:annotation>
              <xsd:documentation>"Entrenadores, instructores y árbitros de actividades deportivas"</xsd:documentation>
            </xsd:annotation>
          </xsd:enumeration>
          <xsd:enumeration value="3423">
            <xsd:annotation>
              <xsd:documentation>"Instructores de educación física y actividades recreativas"</xsd:documentation>
            </xsd:annotation>
          </xsd:enumeration>
          <xsd:enumeration value="343">
            <xsd:annotation>
              <xsd:documentation>"Profesionales de nivel medio en actividades culturales, artísticas y culinarias"</xsd:documentation>
            </xsd:annotation>
          </xsd:enumeration>
          <xsd:enumeration value="3431">
            <xsd:annotation>
              <xsd:documentation>"Fotógrafos"</xsd:documentation>
            </xsd:annotation>
          </xsd:enumeration>
          <xsd:enumeration value="3432">
            <xsd:annotation>
              <xsd:documentation>"Diseñadores y decoradores de interior"</xsd:documentation>
            </xsd:annotation>
          </xsd:enumeration>
          <xsd:enumeration value="3433">
            <xsd:annotation>
              <xsd:documentation>"Técnicos en galerías de arte, museos y bibliotecas"</xsd:documentation>
            </xsd:annotation>
          </xsd:enumeration>
          <xsd:enumeration value="3434">
            <xsd:annotation>
              <xsd:documentation>"Chefs"</xsd:documentation>
            </xsd:annotation>
          </xsd:enumeration>
          <xsd:enumeration value="3435">
            <xsd:annotation>
              <xsd:documentation>"Otros profesionales de nivel medio en actividades culturales y artísticas"</xsd:documentation>
            </xsd:annotation>
          </xsd:enumeration>
          <xsd:enumeration value="35">
            <xsd:annotation>
              <xsd:documentation>"Técnicos de la tecnología de la información y las comunicaciones"</xsd:documentation>
            </xsd:annotation>
          </xsd:enumeration>
          <xsd:enumeration value="351">
            <xsd:annotation>
              <xsd:documentation>"Técnicos en operaciones de tecnología de la información y las comunicaciones y asistencia al usuario"</xsd:documentation>
            </xsd:annotation>
          </xsd:enumeration>
          <xsd:enumeration value="3511">
            <xsd:annotation>
              <xsd:documentation>"Técnicos en operaciones de tecnología de la información y las comunicaciones"</xsd:documentation>
            </xsd:annotation>
          </xsd:enumeration>
          <xsd:enumeration value="3512">
            <xsd:annotation>
              <xsd:documentation>"Técnicos en asistencia al usuario de tecnología de la información y las comunicaciones"</xsd:documentation>
            </xsd:annotation>
          </xsd:enumeration>
          <xsd:enumeration value="3513">
            <xsd:annotation>
              <xsd:documentation>"Técnicos en redes y sistemas de computadores"</xsd:documentation>
            </xsd:annotation>
          </xsd:enumeration>
          <xsd:enumeration value="3514">
            <xsd:annotation>
              <xsd:documentation>"Técnicos de la Web"</xsd:documentation>
            </xsd:annotation>
          </xsd:enumeration>
          <xsd:enumeration value="352">
            <xsd:annotation>
              <xsd:documentation>"Técnicos en telecomunicaciones y radiodifusión"</xsd:documentation>
            </xsd:annotation>
          </xsd:enumeration>
          <xsd:enumeration value="3521">
            <xsd:annotation>
              <xsd:documentation>"Técnicos de radiodifusión y grabación audio visual"</xsd:documentation>
            </xsd:annotation>
          </xsd:enumeration>
          <xsd:enumeration value="3522">
            <xsd:annotation>
              <xsd:documentation>"Técnicos de ingeniería de las telecomunicaciones"</xsd:documentation>
            </xsd:annotation>
          </xsd:enumeration>
          <xsd:enumeration value="4">
            <xsd:annotation>
              <xsd:documentation>"Personal de apoyo administrativo"</xsd:documentation>
            </xsd:annotation>
          </xsd:enumeration>
          <xsd:enumeration value="41">
            <xsd:annotation>
              <xsd:documentation>"Oficinistas"</xsd:documentation>
            </xsd:annotation>
          </xsd:enumeration>
          <xsd:enumeration value="411">
            <xsd:annotation>
              <xsd:documentation>"Oficinistas generales"</xsd:documentation>
            </xsd:annotation>
          </xsd:enumeration>
          <xsd:enumeration value="4110">
            <xsd:annotation>
              <xsd:documentation>"Oficinistas generales"</xsd:documentation>
            </xsd:annotation>
          </xsd:enumeration>
          <xsd:enumeration value="412">
            <xsd:annotation>
              <xsd:documentation>"Secretarios (general)"</xsd:documentation>
            </xsd:annotation>
          </xsd:enumeration>
          <xsd:enumeration value="4120">
            <xsd:annotation>
              <xsd:documentation>"Secretarios (general)"</xsd:documentation>
            </xsd:annotation>
          </xsd:enumeration>
          <xsd:enumeration value="413">
            <xsd:annotation>
              <xsd:documentation>"Operadores de máquinas de oficina"</xsd:documentation>
            </xsd:annotation>
          </xsd:enumeration>
          <xsd:enumeration value="4131">
            <xsd:annotation>
              <xsd:documentation>"Operadores de máquinas de procesamiento de texto y mecanógrafos"</xsd:documentation>
            </xsd:annotation>
          </xsd:enumeration>
          <xsd:enumeration value="4132">
            <xsd:annotation>
              <xsd:documentation>"Grabadores de datos"</xsd:documentation>
            </xsd:annotation>
          </xsd:enumeration>
          <xsd:enumeration value="42">
            <xsd:annotation>
              <xsd:documentation>"Empleados en trato directo con el público"</xsd:documentation>
            </xsd:annotation>
          </xsd:enumeration>
          <xsd:enumeration value="421">
            <xsd:annotation>
              <xsd:documentation>"Pagadores y cobradores de ventanilla y afines"</xsd:documentation>
            </xsd:annotation>
          </xsd:enumeration>
          <xsd:enumeration value="4211">
            <xsd:annotation>
              <xsd:documentation>"Cajeros de bancos y afines"</xsd:documentation>
            </xsd:annotation>
          </xsd:enumeration>
          <xsd:enumeration value="4212">
            <xsd:annotation>
              <xsd:documentation>"Receptores de apuestas y afines"</xsd:documentation>
            </xsd:annotation>
          </xsd:enumeration>
          <xsd:enumeration value="4213">
            <xsd:annotation>
              <xsd:documentation>"Prestamistas"</xsd:documentation>
            </xsd:annotation>
          </xsd:enumeration>
          <xsd:enumeration value="4214">
            <xsd:annotation>
              <xsd:documentation>"Cobradores y afines"</xsd:documentation>
            </xsd:annotation>
          </xsd:enumeration>
          <xsd:enumeration value="422">
            <xsd:annotation>
              <xsd:documentation>"Empleados de servicios de información al cliente"</xsd:documentation>
            </xsd:annotation>
          </xsd:enumeration>
          <xsd:enumeration value="4221">
            <xsd:annotation>
              <xsd:documentation>"Empleados de agencias de viajes"</xsd:documentation>
            </xsd:annotation>
          </xsd:enumeration>
          <xsd:enumeration value="4222">
            <xsd:annotation>
              <xsd:documentation>"Empleados de centros de llamadas"</xsd:documentation>
            </xsd:annotation>
          </xsd:enumeration>
          <xsd:enumeration value="4223">
            <xsd:annotation>
              <xsd:documentation>"Telefonistas"</xsd:documentation>
            </xsd:annotation>
          </xsd:enumeration>
          <xsd:enumeration value="4224">
            <xsd:annotation>
              <xsd:documentation>"Recepcionistas de hoteles"</xsd:documentation>
            </xsd:annotation>
          </xsd:enumeration>
          <xsd:enumeration value="4225">
            <xsd:annotation>
              <xsd:documentation>"Empleados de ventanillas de informaciones"</xsd:documentation>
            </xsd:annotation>
          </xsd:enumeration>
          <xsd:enumeration value="4226">
            <xsd:annotation>
              <xsd:documentation>"Recepcionistas (general)"</xsd:documentation>
            </xsd:annotation>
          </xsd:enumeration>
          <xsd:enumeration value="4227">
            <xsd:annotation>
              <xsd:documentation>"Entrevistadores de encuestas y de investigaciones de mercados"</xsd:documentation>
            </xsd:annotation>
          </xsd:enumeration>
          <xsd:enumeration value="4229">
            <xsd:annotation>
              <xsd:documentation>"Empleados de servicios de información al cliente no clasificados bajo otros epígrafes"</xsd:documentation>
            </xsd:annotation>
          </xsd:enumeration>
          <xsd:enumeration value="43">
            <xsd:annotation>
              <xsd:documentation>"Empleados contables y encargados del registro de materiales"</xsd:documentation>
            </xsd:annotation>
          </xsd:enumeration>
          <xsd:enumeration value="431">
            <xsd:annotation>
              <xsd:documentation>"Auxiliares contables y financieros"</xsd:documentation>
            </xsd:annotation>
          </xsd:enumeration>
          <xsd:enumeration value="4311">
            <xsd:annotation>
              <xsd:documentation>"Empleados de contabilidad y cálculo de costos"</xsd:documentation>
            </xsd:annotation>
          </xsd:enumeration>
          <xsd:enumeration value="4312">
            <xsd:annotation>
              <xsd:documentation>"Empleados de servicios estadísticos, financieros y de seguros"</xsd:documentation>
            </xsd:annotation>
          </xsd:enumeration>
          <xsd:enumeration value="4313">
            <xsd:annotation>
              <xsd:documentation>"Empleados encargados de las nóminas"</xsd:documentation>
            </xsd:annotation>
          </xsd:enumeration>
          <xsd:enumeration value="432">
            <xsd:annotation>
              <xsd:documentation>"Empleados encargados del registro de materiales y de transportes"</xsd:documentation>
            </xsd:annotation>
          </xsd:enumeration>
          <xsd:enumeration value="4321">
            <xsd:annotation>
              <xsd:documentation>"Empleados de control de abastecimientos e inventario"</xsd:documentation>
            </xsd:annotation>
          </xsd:enumeration>
          <xsd:enumeration value="4322">
            <xsd:annotation>
              <xsd:documentation>"Empleados de servicios de apoyo a la producción"</xsd:documentation>
            </xsd:annotation>
          </xsd:enumeration>
          <xsd:enumeration value="4323">
            <xsd:annotation>
              <xsd:documentation>"Empleados de servicios de transporte"</xsd:documentation>
            </xsd:annotation>
          </xsd:enumeration>
          <xsd:enumeration value="44">
            <xsd:annotation>
              <xsd:documentation>"Otro personal de apoyo administrativo"</xsd:documentation>
            </xsd:annotation>
          </xsd:enumeration>
          <xsd:enumeration value="441">
            <xsd:annotation>
              <xsd:documentation>"Otro personal de apoyo administrativo"</xsd:documentation>
            </xsd:annotation>
          </xsd:enumeration>
          <xsd:enumeration value="4411">
            <xsd:annotation>
              <xsd:documentation>"Empleados de bibliotecas"</xsd:documentation>
            </xsd:annotation>
          </xsd:enumeration>
          <xsd:enumeration value="4412">
            <xsd:annotation>
              <xsd:documentation>"Empleados de servicios de correos"</xsd:documentation>
            </xsd:annotation>
          </xsd:enumeration>
          <xsd:enumeration value="4413">
            <xsd:annotation>
              <xsd:documentation>"Codificadores de datos, correctores de pruebas de imprenta y afines"</xsd:documentation>
            </xsd:annotation>
          </xsd:enumeration>
          <xsd:enumeration value="4414">
            <xsd:annotation>
              <xsd:documentation>"Escribientes públicos y afines"</xsd:documentation>
            </xsd:annotation>
          </xsd:enumeration>
          <xsd:enumeration value="4415">
            <xsd:annotation>
              <xsd:documentation>"Empleados de archivos"</xsd:documentation>
            </xsd:annotation>
          </xsd:enumeration>
          <xsd:enumeration value="4416">
            <xsd:annotation>
              <xsd:documentation>"Empleados del servicio de personal"</xsd:documentation>
            </xsd:annotation>
          </xsd:enumeration>
          <xsd:enumeration value="4419">
            <xsd:annotation>
              <xsd:documentation>"Personal de apoyo administrativo no clasificado bajo otros epígrafes"</xsd:documentation>
            </xsd:annotation>
          </xsd:enumeration>
          <xsd:enumeration value="5">
            <xsd:annotation>
              <xsd:documentation>"Trabajadores de los servicios y vendedores de comercios y mercados"</xsd:documentation>
            </xsd:annotation>
          </xsd:enumeration>
          <xsd:enumeration value="51">
            <xsd:annotation>
              <xsd:documentation>"Trabajadores de los servicios personales"</xsd:documentation>
            </xsd:annotation>
          </xsd:enumeration>
          <xsd:enumeration value="511">
            <xsd:annotation>
              <xsd:documentation>"Personal al servicio directo de los pasajeros"</xsd:documentation>
            </xsd:annotation>
          </xsd:enumeration>
          <xsd:enumeration value="5111">
            <xsd:annotation>
              <xsd:documentation>"Auxiliares de servicio de abordo"</xsd:documentation>
            </xsd:annotation>
          </xsd:enumeration>
          <xsd:enumeration value="5112">
            <xsd:annotation>
              <xsd:documentation>"Revisores y cobradores de los transportes públicos"</xsd:documentation>
            </xsd:annotation>
          </xsd:enumeration>
          <xsd:enumeration value="5113">
            <xsd:annotation>
              <xsd:documentation>"Guías de turismo"</xsd:documentation>
            </xsd:annotation>
          </xsd:enumeration>
          <xsd:enumeration value="512">
            <xsd:annotation>
              <xsd:documentation>"Cocineros"</xsd:documentation>
            </xsd:annotation>
          </xsd:enumeration>
          <xsd:enumeration value="5120">
            <xsd:annotation>
              <xsd:documentation>"Cocineros"</xsd:documentation>
            </xsd:annotation>
          </xsd:enumeration>
          <xsd:enumeration value="513">
            <xsd:annotation>
              <xsd:documentation>"Camareros"</xsd:documentation>
            </xsd:annotation>
          </xsd:enumeration>
          <xsd:enumeration value="5131">
            <xsd:annotation>
              <xsd:documentation>"Camareros de mesas"</xsd:documentation>
            </xsd:annotation>
          </xsd:enumeration>
          <xsd:enumeration value="5132">
            <xsd:annotation>
              <xsd:documentation>"Camareros de barra"</xsd:documentation>
            </xsd:annotation>
          </xsd:enumeration>
          <xsd:enumeration value="514">
            <xsd:annotation>
              <xsd:documentation>"Peluqueros, especialistas en tratamientos de belleza y afines"</xsd:documentation>
            </xsd:annotation>
          </xsd:enumeration>
          <xsd:enumeration value="5141">
            <xsd:annotation>
              <xsd:documentation>"Peluqueros"</xsd:documentation>
            </xsd:annotation>
          </xsd:enumeration>
          <xsd:enumeration value="5142">
            <xsd:annotation>
              <xsd:documentation>"Especialistas en tratamientos de belleza y afines"</xsd:documentation>
            </xsd:annotation>
          </xsd:enumeration>
          <xsd:enumeration value="515">
            <xsd:annotation>
              <xsd:documentation>"Supervisores de mantenimiento y limpieza de edificios"</xsd:documentation>
            </xsd:annotation>
          </xsd:enumeration>
          <xsd:enumeration value="5151">
            <xsd:annotation>
              <xsd:documentation>"Supervisores de mantenimiento y limpieza en oficinas, hoteles y otros establecimientos"</xsd:documentation>
            </xsd:annotation>
          </xsd:enumeration>
          <xsd:enumeration value="5152">
            <xsd:annotation>
              <xsd:documentation>"Ecónomos y mayordomos domésticos"</xsd:documentation>
            </xsd:annotation>
          </xsd:enumeration>
          <xsd:enumeration value="5153">
            <xsd:annotation>
              <xsd:documentation>"Conserjes"</xsd:documentation>
            </xsd:annotation>
          </xsd:enumeration>
          <xsd:enumeration value="516">
            <xsd:annotation>
              <xsd:documentation>"Otros trabajadores de servicios personales"</xsd:documentation>
            </xsd:annotation>
          </xsd:enumeration>
          <xsd:enumeration value="5161">
            <xsd:annotation>
              <xsd:documentation>"Astrólogos, adivinadores y afines"</xsd:documentation>
            </xsd:annotation>
          </xsd:enumeration>
          <xsd:enumeration value="5162">
            <xsd:annotation>
              <xsd:documentation>"Acompañantes y ayudantes de cámara"</xsd:documentation>
            </xsd:annotation>
          </xsd:enumeration>
          <xsd:enumeration value="5163">
            <xsd:annotation>
              <xsd:documentation>"Personal de pompas fúnebres y embalsamadores"</xsd:documentation>
            </xsd:annotation>
          </xsd:enumeration>
          <xsd:enumeration value="5164">
            <xsd:annotation>
              <xsd:documentation>"Cuidadores de animales"</xsd:documentation>
            </xsd:annotation>
          </xsd:enumeration>
          <xsd:enumeration value="5165">
            <xsd:annotation>
              <xsd:documentation>"Instructores de autoescuela"</xsd:documentation>
            </xsd:annotation>
          </xsd:enumeration>
          <xsd:enumeration value="5169">
            <xsd:annotation>
              <xsd:documentation>"Trabajadores de servicios personales no clasificados bajo otros epígrafes"</xsd:documentation>
            </xsd:annotation>
          </xsd:enumeration>
          <xsd:enumeration value="52">
            <xsd:annotation>
              <xsd:documentation>"Vendedores"</xsd:documentation>
            </xsd:annotation>
          </xsd:enumeration>
          <xsd:enumeration value="521">
            <xsd:annotation>
              <xsd:documentation>"Vendedores callejeros y de puestos de mercado"</xsd:documentation>
            </xsd:annotation>
          </xsd:enumeration>
          <xsd:enumeration value="5211">
            <xsd:annotation>
              <xsd:documentation>"Vendedores de quioscos y de puestos de mercado"</xsd:documentation>
            </xsd:annotation>
          </xsd:enumeration>
          <xsd:enumeration value="5212">
            <xsd:annotation>
              <xsd:documentation>"Vendedores ambulantes de productos comestibles"</xsd:documentation>
            </xsd:annotation>
          </xsd:enumeration>
          <xsd:enumeration value="522">
            <xsd:annotation>
              <xsd:documentation>"Comerciantes y vendedores de tiendas y almacenes"</xsd:documentation>
            </xsd:annotation>
          </xsd:enumeration>
          <xsd:enumeration value="5221">
            <xsd:annotation>
              <xsd:documentation>"Comerciantes de tiendas"</xsd:documentation>
            </xsd:annotation>
          </xsd:enumeration>
          <xsd:enumeration value="5222">
            <xsd:annotation>
              <xsd:documentation>"Supervisores de tiendas y almacenes"</xsd:documentation>
            </xsd:annotation>
          </xsd:enumeration>
          <xsd:enumeration value="5223">
            <xsd:annotation>
              <xsd:documentation>"Asistentes de venta de tiendas y almacenes"</xsd:documentation>
            </xsd:annotation>
          </xsd:enumeration>
          <xsd:enumeration value="523">
            <xsd:annotation>
              <xsd:documentation>"Cajeros y expendedores de billetes"</xsd:documentation>
            </xsd:annotation>
          </xsd:enumeration>
          <xsd:enumeration value="5230">
            <xsd:annotation>
              <xsd:documentation>"Cajeros y expendedores de billetes"</xsd:documentation>
            </xsd:annotation>
          </xsd:enumeration>
          <xsd:enumeration value="524">
            <xsd:annotation>
              <xsd:documentation>"Otros vendedores"</xsd:documentation>
            </xsd:annotation>
          </xsd:enumeration>
          <xsd:enumeration value="5241">
            <xsd:annotation>
              <xsd:documentation>"Modelos de moda, arte y publicidad"</xsd:documentation>
            </xsd:annotation>
          </xsd:enumeration>
          <xsd:enumeration value="5242">
            <xsd:annotation>
              <xsd:documentation>"Demostradores de tiendas"</xsd:documentation>
            </xsd:annotation>
          </xsd:enumeration>
          <xsd:enumeration value="5243">
            <xsd:annotation>
              <xsd:documentation>"Vendedores puerta a puerta"</xsd:documentation>
            </xsd:annotation>
          </xsd:enumeration>
          <xsd:enumeration value="5244">
            <xsd:annotation>
              <xsd:documentation>"Vendedores por teléfono"</xsd:documentation>
            </xsd:annotation>
          </xsd:enumeration>
          <xsd:enumeration value="5245">
            <xsd:annotation>
              <xsd:documentation>"Expendedores de gasolineras"</xsd:documentation>
            </xsd:annotation>
          </xsd:enumeration>
          <xsd:enumeration value="5246">
            <xsd:annotation>
              <xsd:documentation>"Vendedores de comidas al mostrador"</xsd:documentation>
            </xsd:annotation>
          </xsd:enumeration>
          <xsd:enumeration value="5249">
            <xsd:annotation>
              <xsd:documentation>"Vendedores no clasificados bajo otros epígrafes"</xsd:documentation>
            </xsd:annotation>
          </xsd:enumeration>
          <xsd:enumeration value="53">
            <xsd:annotation>
              <xsd:documentation>"Trabajadores de los cuidados personales"</xsd:documentation>
            </xsd:annotation>
          </xsd:enumeration>
          <xsd:enumeration value="531">
            <xsd:annotation>
              <xsd:documentation>"Cuidadores de niños y auxiliares de maestros"</xsd:documentation>
            </xsd:annotation>
          </xsd:enumeration>
          <xsd:enumeration value="5311">
            <xsd:annotation>
              <xsd:documentation>"Cuidadores de niños"</xsd:documentation>
            </xsd:annotation>
          </xsd:enumeration>
          <xsd:enumeration value="5312">
            <xsd:annotation>
              <xsd:documentation>"Auxiliares de maestros"</xsd:documentation>
            </xsd:annotation>
          </xsd:enumeration>
          <xsd:enumeration value="532">
            <xsd:annotation>
              <xsd:documentation>"Trabajadores de los cuidados personales en servicios de salud"</xsd:documentation>
            </xsd:annotation>
          </xsd:enumeration>
          <xsd:enumeration value="5321">
            <xsd:annotation>
              <xsd:documentation>"Trabajadores de los cuidados personales en instituciones"</xsd:documentation>
            </xsd:annotation>
          </xsd:enumeration>
          <xsd:enumeration value="5322">
            <xsd:annotation>
              <xsd:documentation>"Trabajadores de los cuidados personales a domicilio"</xsd:documentation>
            </xsd:annotation>
          </xsd:enumeration>
          <xsd:enumeration value="5329">
            <xsd:annotation>
              <xsd:documentation>"Trabajadores de los cuidados personales en servicios de salud no clasificados bajo otros epígrafes"</xsd:documentation>
            </xsd:annotation>
          </xsd:enumeration>
          <xsd:enumeration value="54">
            <xsd:annotation>
              <xsd:documentation>"Personal de los servicios de protección"</xsd:documentation>
            </xsd:annotation>
          </xsd:enumeration>
          <xsd:enumeration value="541">
            <xsd:annotation>
              <xsd:documentation>"Personal de los servicios de protección"</xsd:documentation>
            </xsd:annotation>
          </xsd:enumeration>
          <xsd:enumeration value="5411">
            <xsd:annotation>
              <xsd:documentation>"Bomberos"</xsd:documentation>
            </xsd:annotation>
          </xsd:enumeration>
          <xsd:enumeration value="5412">
            <xsd:annotation>
              <xsd:documentation>"Policías"</xsd:documentation>
            </xsd:annotation>
          </xsd:enumeration>
          <xsd:enumeration value="5413">
            <xsd:annotation>
              <xsd:documentation>"Guardianes de prisión"</xsd:documentation>
            </xsd:annotation>
          </xsd:enumeration>
          <xsd:enumeration value="5414">
            <xsd:annotation>
              <xsd:documentation>"Guardias de protección"</xsd:documentation>
            </xsd:annotation>
          </xsd:enumeration>
          <xsd:enumeration value="5419">
            <xsd:annotation>
              <xsd:documentation>"Personal de los servicios de protección no clasificados bajo otros epígrafes"</xsd:documentation>
            </xsd:annotation>
          </xsd:enumeration>
          <xsd:enumeration value="6">
            <xsd:annotation>
              <xsd:documentation>"Agricultores y trabajadores calificados agropecuarios, forestales y pesqueros"</xsd:documentation>
            </xsd:annotation>
          </xsd:enumeration>
          <xsd:enumeration value="61">
            <xsd:annotation>
              <xsd:documentation>"Agricultores y trabajadores calificados de explotaciones agropecuarias con destino al mercado"</xsd:documentation>
            </xsd:annotation>
          </xsd:enumeration>
          <xsd:enumeration value="611">
            <xsd:annotation>
              <xsd:documentation>"Agricultores y trabajadores calificados de jardines y de cultivos para el mercado"</xsd:documentation>
            </xsd:annotation>
          </xsd:enumeration>
          <xsd:enumeration value="6111">
            <xsd:annotation>
              <xsd:documentation>"Agricultores y trabajadores calificados de cultivos extensivos"</xsd:documentation>
            </xsd:annotation>
          </xsd:enumeration>
          <xsd:enumeration value="6112">
            <xsd:annotation>
              <xsd:documentation>"Agricultores y trabajadores calificados de plantaciones de árboles y arbustos"</xsd:documentation>
            </xsd:annotation>
          </xsd:enumeration>
          <xsd:enumeration value="6113">
            <xsd:annotation>
              <xsd:documentation>"Agricultores y trabajadores calificados de huertas, invernaderos, viveros y jardines"</xsd:documentation>
            </xsd:annotation>
          </xsd:enumeration>
          <xsd:enumeration value="6114">
            <xsd:annotation>
              <xsd:documentation>"Agricultores y trabajadores calificados de cultivos mixtos"</xsd:documentation>
            </xsd:annotation>
          </xsd:enumeration>
          <xsd:enumeration value="612">
            <xsd:annotation>
              <xsd:documentation>"Criadores y trabajadores pecuarios calificados de la cría de animales para el mercado y afines"</xsd:documentation>
            </xsd:annotation>
          </xsd:enumeration>
          <xsd:enumeration value="6121">
            <xsd:annotation>
              <xsd:documentation>"Criadores de ganado"</xsd:documentation>
            </xsd:annotation>
          </xsd:enumeration>
          <xsd:enumeration value="6122">
            <xsd:annotation>
              <xsd:documentation>"Avicultores y trabajadores calificados de la avicultura"</xsd:documentation>
            </xsd:annotation>
          </xsd:enumeration>
          <xsd:enumeration value="6123">
            <xsd:annotation>
              <xsd:documentation>"Apicultores y sericultores y trabajadores calificados de la apicultura y la sericultura"</xsd:documentation>
            </xsd:annotation>
          </xsd:enumeration>
          <xsd:enumeration value="6129">
            <xsd:annotation>
              <xsd:documentation>"Criadores y trabajadores pecuarios calificados de la cría de animales no clasificados bajo otros epígrafes"</xsd:documentation>
            </xsd:annotation>
          </xsd:enumeration>
          <xsd:enumeration value="613">
            <xsd:annotation>
              <xsd:documentation>"Productores y trabajadores calificados de explotaciones agropecuarias mixtas cuya producción se destina al mercado"</xsd:documentation>
            </xsd:annotation>
          </xsd:enumeration>
          <xsd:enumeration value="6130">
            <xsd:annotation>
              <xsd:documentation>"Productores y trabajadores calificados de explotaciones agropecuarias mixtas cuya producción se destina al mercado"</xsd:documentation>
            </xsd:annotation>
          </xsd:enumeration>
          <xsd:enumeration value="62">
            <xsd:annotation>
              <xsd:documentation>"Trabajadores forestales calificados, pescadores y cazadores"</xsd:documentation>
            </xsd:annotation>
          </xsd:enumeration>
          <xsd:enumeration value="621">
            <xsd:annotation>
              <xsd:documentation>"Trabajadores forestales calificados y afines"</xsd:documentation>
            </xsd:annotation>
          </xsd:enumeration>
          <xsd:enumeration value="6210">
            <xsd:annotation>
              <xsd:documentation>"Trabajadores forestales calificados y afines"</xsd:documentation>
            </xsd:annotation>
          </xsd:enumeration>
          <xsd:enumeration value="622">
            <xsd:annotation>
              <xsd:documentation>"Pescadores, cazadores y tramperos"</xsd:documentation>
            </xsd:annotation>
          </xsd:enumeration>
          <xsd:enumeration value="6221">
            <xsd:annotation>
              <xsd:documentation>"Trabajadores de explotaciones de acuicultura"</xsd:documentation>
            </xsd:annotation>
          </xsd:enumeration>
          <xsd:enumeration value="6222">
            <xsd:annotation>
              <xsd:documentation>"Pescadores de agua dulce y en aguas costeras"</xsd:documentation>
            </xsd:annotation>
          </xsd:enumeration>
          <xsd:enumeration value="6223">
            <xsd:annotation>
              <xsd:documentation>"Pescadores de alta mar"</xsd:documentation>
            </xsd:annotation>
          </xsd:enumeration>
          <xsd:enumeration value="6224">
            <xsd:annotation>
              <xsd:documentation>"Cazadores y tramperos"</xsd:documentation>
            </xsd:annotation>
          </xsd:enumeration>
          <xsd:enumeration value="63">
            <xsd:annotation>
              <xsd:documentation>"Trabajadores agropecuarios, pescadores, cazadores y recolectores de subsistencia"</xsd:documentation>
            </xsd:annotation>
          </xsd:enumeration>
          <xsd:enumeration value="631">
            <xsd:annotation>
              <xsd:documentation>"Trabajadores agrícolas de subsistencia"</xsd:documentation>
            </xsd:annotation>
          </xsd:enumeration>
          <xsd:enumeration value="6310">
            <xsd:annotation>
              <xsd:documentation>"Trabajadores agrícolas de subsistencia"</xsd:documentation>
            </xsd:annotation>
          </xsd:enumeration>
          <xsd:enumeration value="632">
            <xsd:annotation>
              <xsd:documentation>"Trabajadores pecuarios de subsistencia"</xsd:documentation>
            </xsd:annotation>
          </xsd:enumeration>
          <xsd:enumeration value="6320">
            <xsd:annotation>
              <xsd:documentation>"Trabajadores pecuarios de subsistencia"</xsd:documentation>
            </xsd:annotation>
          </xsd:enumeration>
          <xsd:enumeration value="633">
            <xsd:annotation>
              <xsd:documentation>"Trabajadores agropecuarios de subsistencia"</xsd:documentation>
            </xsd:annotation>
          </xsd:enumeration>
          <xsd:enumeration value="6330">
            <xsd:annotation>
              <xsd:documentation>"Trabajadores agropecuarios de subsistencia"</xsd:documentation>
            </xsd:annotation>
          </xsd:enumeration>
          <xsd:enumeration value="634">
            <xsd:annotation>
              <xsd:documentation>"Pescadores, cazadores, tramperos y recolectores de subsistencia"</xsd:documentation>
            </xsd:annotation>
          </xsd:enumeration>
          <xsd:enumeration value="6340">
            <xsd:annotation>
              <xsd:documentation>"Pescadores, cazadores, tramperos y recolectores de subsistencia"</xsd:documentation>
            </xsd:annotation>
          </xsd:enumeration>
          <xsd:enumeration value="7">
            <xsd:annotation>
              <xsd:documentation>"Oficiales, operarios y artesanos de artes mecánicas y de otros oficios"</xsd:documentation>
            </xsd:annotation>
          </xsd:enumeration>
          <xsd:enumeration value="71">
            <xsd:annotation>
              <xsd:documentation>"Oficiales y operarios de la construcción excluyendo electricistas"</xsd:documentation>
            </xsd:annotation>
          </xsd:enumeration>
          <xsd:enumeration value="711">
            <xsd:annotation>
              <xsd:documentation>"Oficiales y operarios de la construcción (obra gruesa) y afines"</xsd:documentation>
            </xsd:annotation>
          </xsd:enumeration>
          <xsd:enumeration value="7111">
            <xsd:annotation>
              <xsd:documentation>"Constructores de casas"</xsd:documentation>
            </xsd:annotation>
          </xsd:enumeration>
          <xsd:enumeration value="7112">
            <xsd:annotation>
              <xsd:documentation>"Albañiles"</xsd:documentation>
            </xsd:annotation>
          </xsd:enumeration>
          <xsd:enumeration value="7113">
            <xsd:annotation>
              <xsd:documentation>"Mamposteros, tronzadores, labrantes y grabadores de piedra"</xsd:documentation>
            </xsd:annotation>
          </xsd:enumeration>
          <xsd:enumeration value="7114">
            <xsd:annotation>
              <xsd:documentation>"Operarios en cemento armado, enfoscadores y afines"</xsd:documentation>
            </xsd:annotation>
          </xsd:enumeration>
          <xsd:enumeration value="7115">
            <xsd:annotation>
              <xsd:documentation>"Carpinteros de armar y de obra blanca"</xsd:documentation>
            </xsd:annotation>
          </xsd:enumeration>
          <xsd:enumeration value="7119">
            <xsd:annotation>
              <xsd:documentation>"Oficiales y operarios de la construcción (obra gruesa) y afines no clasificados bajo otros epígrafes"</xsd:documentation>
            </xsd:annotation>
          </xsd:enumeration>
          <xsd:enumeration value="712">
            <xsd:annotation>
              <xsd:documentation>"Oficiales y operarios de la construcción (trabajos de acabado) y afines"</xsd:documentation>
            </xsd:annotation>
          </xsd:enumeration>
          <xsd:enumeration value="7121">
            <xsd:annotation>
              <xsd:documentation>"Techadores"</xsd:documentation>
            </xsd:annotation>
          </xsd:enumeration>
          <xsd:enumeration value="7122">
            <xsd:annotation>
              <xsd:documentation>"Parqueteros y colocadores de suelos"</xsd:documentation>
            </xsd:annotation>
          </xsd:enumeration>
          <xsd:enumeration value="7123">
            <xsd:annotation>
              <xsd:documentation>"Revocadores"</xsd:documentation>
            </xsd:annotation>
          </xsd:enumeration>
          <xsd:enumeration value="7124">
            <xsd:annotation>
              <xsd:documentation>"Instaladores de material aislante y de insonorización"</xsd:documentation>
            </xsd:annotation>
          </xsd:enumeration>
          <xsd:enumeration value="7125">
            <xsd:annotation>
              <xsd:documentation>"Cristaleros"</xsd:documentation>
            </xsd:annotation>
          </xsd:enumeration>
          <xsd:enumeration value="7126">
            <xsd:annotation>
              <xsd:documentation>"Fontaneros e instaladores de tuberías"</xsd:documentation>
            </xsd:annotation>
          </xsd:enumeration>
          <xsd:enumeration value="7127">
            <xsd:annotation>
              <xsd:documentation>"Mecánicos-montadores de instalaciones de refrigeración y climatización"</xsd:documentation>
            </xsd:annotation>
          </xsd:enumeration>
          <xsd:enumeration value="713">
            <xsd:annotation>
              <xsd:documentation>"Pintores, limpiadores de fachadas y afines"</xsd:documentation>
            </xsd:annotation>
          </xsd:enumeration>
          <xsd:enumeration value="7131">
            <xsd:annotation>
              <xsd:documentation>"Pintores y empapeladores"</xsd:documentation>
            </xsd:annotation>
          </xsd:enumeration>
          <xsd:enumeration value="7132">
            <xsd:annotation>
              <xsd:documentation>"Barnizadores y afines"</xsd:documentation>
            </xsd:annotation>
          </xsd:enumeration>
          <xsd:enumeration value="7133">
            <xsd:annotation>
              <xsd:documentation>"Limpiadores de fachadas y deshollinadores"</xsd:documentation>
            </xsd:annotation>
          </xsd:enumeration>
          <xsd:enumeration value="72">
            <xsd:annotation>
              <xsd:documentation>"Oficiales y operarios de la metalurgia, la construcción mecánica y afines"</xsd:documentation>
            </xsd:annotation>
          </xsd:enumeration>
          <xsd:enumeration value="721">
            <xsd:annotation>
              <xsd:documentation>"Moldeadores, soldadores, chapistas, caldereros, montadores de estructuras metálicas y afines"</xsd:documentation>
            </xsd:annotation>
          </xsd:enumeration>
          <xsd:enumeration value="7211">
            <xsd:annotation>
              <xsd:documentation>"Moldeadores y macheros"</xsd:documentation>
            </xsd:annotation>
          </xsd:enumeration>
          <xsd:enumeration value="7212">
            <xsd:annotation>
              <xsd:documentation>"Soldadores y oxicortadores"</xsd:documentation>
            </xsd:annotation>
          </xsd:enumeration>
          <xsd:enumeration value="7213">
            <xsd:annotation>
              <xsd:documentation>"Chapistas y caldereros"</xsd:documentation>
            </xsd:annotation>
          </xsd:enumeration>
          <xsd:enumeration value="7214">
            <xsd:annotation>
              <xsd:documentation>"Montadores de estructuras metálicas"</xsd:documentation>
            </xsd:annotation>
          </xsd:enumeration>
          <xsd:enumeration value="7215">
            <xsd:annotation>
              <xsd:documentation>"Aparejadores y empalmadores de cables"</xsd:documentation>
            </xsd:annotation>
          </xsd:enumeration>
          <xsd:enumeration value="722">
            <xsd:annotation>
              <xsd:documentation>"Herreros, herramentistas y afines"</xsd:documentation>
            </xsd:annotation>
          </xsd:enumeration>
          <xsd:enumeration value="7221">
            <xsd:annotation>
              <xsd:documentation>"Herreros y forjadores"</xsd:documentation>
            </xsd:annotation>
          </xsd:enumeration>
          <xsd:enumeration value="7222">
            <xsd:annotation>
              <xsd:documentation>"Herramentistas y afines"</xsd:documentation>
            </xsd:annotation>
          </xsd:enumeration>
          <xsd:enumeration value="7223">
            <xsd:annotation>
              <xsd:documentation>"Reguladores y operadores de máquinas herramientas"</xsd:documentation>
            </xsd:annotation>
          </xsd:enumeration>
          <xsd:enumeration value="7224">
            <xsd:annotation>
              <xsd:documentation>"Pulidores de metales y afiladores de herramientas"</xsd:documentation>
            </xsd:annotation>
          </xsd:enumeration>
          <xsd:enumeration value="723">
            <xsd:annotation>
              <xsd:documentation>"Mecánicos y reparadores de máquinas"</xsd:documentation>
            </xsd:annotation>
          </xsd:enumeration>
          <xsd:enumeration value="7231">
            <xsd:annotation>
              <xsd:documentation>"Mecánicos y reparadores de vehículos de motor"</xsd:documentation>
            </xsd:annotation>
          </xsd:enumeration>
          <xsd:enumeration value="7232">
            <xsd:annotation>
              <xsd:documentation>"Mecánicos y reparadores de motores de avión"</xsd:documentation>
            </xsd:annotation>
          </xsd:enumeration>
          <xsd:enumeration value="7233">
            <xsd:annotation>
              <xsd:documentation>"Mecánicos y reparadores de máquinas agrícolas e industriales"</xsd:documentation>
            </xsd:annotation>
          </xsd:enumeration>
          <xsd:enumeration value="7234">
            <xsd:annotation>
              <xsd:documentation>"Reparadores de bicicletas y afines"</xsd:documentation>
            </xsd:annotation>
          </xsd:enumeration>
          <xsd:enumeration value="73">
            <xsd:annotation>
              <xsd:documentation>"Artesanos y operarios de las artes gráficas"</xsd:documentation>
            </xsd:annotation>
          </xsd:enumeration>
          <xsd:enumeration value="731">
            <xsd:annotation>
              <xsd:documentation>"Artesanos"</xsd:documentation>
            </xsd:annotation>
          </xsd:enumeration>
          <xsd:enumeration value="7311">
            <xsd:annotation>
              <xsd:documentation>"Mecánicos y reparadores de instrumentos de precisión"</xsd:documentation>
            </xsd:annotation>
          </xsd:enumeration>
          <xsd:enumeration value="7312">
            <xsd:annotation>
              <xsd:documentation>"Fabricantes y afinadores de instrumentos musicales"</xsd:documentation>
            </xsd:annotation>
          </xsd:enumeration>
          <xsd:enumeration value="7313">
            <xsd:annotation>
              <xsd:documentation>"Joyeros, orfebres y plateros"</xsd:documentation>
            </xsd:annotation>
          </xsd:enumeration>
          <xsd:enumeration value="7314">
            <xsd:annotation>
              <xsd:documentation>"Alfareros y afines (barro, arcilla y abrasivos)"</xsd:documentation>
            </xsd:annotation>
          </xsd:enumeration>
          <xsd:enumeration value="7315">
            <xsd:annotation>
              <xsd:documentation>"Sopladores, modeladores, laminadores, cortadores y pulidores de vidrio"</xsd:documentation>
            </xsd:annotation>
          </xsd:enumeration>
          <xsd:enumeration value="7316">
            <xsd:annotation>
              <xsd:documentation>"Redactores de carteles, pintores decorativos y grabadores"</xsd:documentation>
            </xsd:annotation>
          </xsd:enumeration>
          <xsd:enumeration value="7317">
            <xsd:annotation>
              <xsd:documentation>"Artesanos en madera, cestería y materiales similares"</xsd:documentation>
            </xsd:annotation>
          </xsd:enumeration>
          <xsd:enumeration value="7318">
            <xsd:annotation>
              <xsd:documentation>"Artesanos de los tejidos, el cuero y materiales similares"</xsd:documentation>
            </xsd:annotation>
          </xsd:enumeration>
          <xsd:enumeration value="7319">
            <xsd:annotation>
              <xsd:documentation>"Artesanos no clasificados bajo otros epígrafes"</xsd:documentation>
            </xsd:annotation>
          </xsd:enumeration>
          <xsd:enumeration value="732">
            <xsd:annotation>
              <xsd:documentation>"Oficiales y operarios de las artes gráficas"</xsd:documentation>
            </xsd:annotation>
          </xsd:enumeration>
          <xsd:enumeration value="7321">
            <xsd:annotation>
              <xsd:documentation>"Cajistas, tipógrafos y afines"</xsd:documentation>
            </xsd:annotation>
          </xsd:enumeration>
          <xsd:enumeration value="7322">
            <xsd:annotation>
              <xsd:documentation>"Impresores"</xsd:documentation>
            </xsd:annotation>
          </xsd:enumeration>
          <xsd:enumeration value="7323">
            <xsd:annotation>
              <xsd:documentation>"Encuadernadores y afines"</xsd:documentation>
            </xsd:annotation>
          </xsd:enumeration>
          <xsd:enumeration value="74">
            <xsd:annotation>
              <xsd:documentation>"Trabajadores especializados en electricidad y la elecrotecnología"</xsd:documentation>
            </xsd:annotation>
          </xsd:enumeration>
          <xsd:enumeration value="741">
            <xsd:annotation>
              <xsd:documentation>"Instaladores y reparadores de equipos eléctricos"</xsd:documentation>
            </xsd:annotation>
          </xsd:enumeration>
          <xsd:enumeration value="7411">
            <xsd:annotation>
              <xsd:documentation>"Electricistas de obras y afines"</xsd:documentation>
            </xsd:annotation>
          </xsd:enumeration>
          <xsd:enumeration value="7412">
            <xsd:annotation>
              <xsd:documentation>"Mecánicos y ajustadores electricistas"</xsd:documentation>
            </xsd:annotation>
          </xsd:enumeration>
          <xsd:enumeration value="7413">
            <xsd:annotation>
              <xsd:documentation>"Instaladores y reparadores de líneas eléctricas"</xsd:documentation>
            </xsd:annotation>
          </xsd:enumeration>
          <xsd:enumeration value="742">
            <xsd:annotation>
              <xsd:documentation>"Instaladores y reparadores de equipos electrónicos y de telecomunicaciones"</xsd:documentation>
            </xsd:annotation>
          </xsd:enumeration>
          <xsd:enumeration value="7421">
            <xsd:annotation>
              <xsd:documentation>"Mecánicos y reparadores en electrónica"</xsd:documentation>
            </xsd:annotation>
          </xsd:enumeration>
          <xsd:enumeration value="7422">
            <xsd:annotation>
              <xsd:documentation>"Instaladores y reparadores en tecnología de la información y las comunicaciones"</xsd:documentation>
            </xsd:annotation>
          </xsd:enumeration>
          <xsd:enumeration value="75">
            <xsd:annotation>
              <xsd:documentation>"Operarios y oficiales de procesamiento de alimentos, de la confección, ebanistas, otros artesanos y afines"</xsd:documentation>
            </xsd:annotation>
          </xsd:enumeration>
          <xsd:enumeration value="751">
            <xsd:annotation>
              <xsd:documentation>"Oficiales y operarios de procesamiento de alimentos y afines"</xsd:documentation>
            </xsd:annotation>
          </xsd:enumeration>
          <xsd:enumeration value="7511">
            <xsd:annotation>
              <xsd:documentation>"Carniceros, pescaderos y afines"</xsd:documentation>
            </xsd:annotation>
          </xsd:enumeration>
          <xsd:enumeration value="7512">
            <xsd:annotation>
              <xsd:documentation>"Panaderos, pasteleros y confiteros"</xsd:documentation>
            </xsd:annotation>
          </xsd:enumeration>
          <xsd:enumeration value="7513">
            <xsd:annotation>
              <xsd:documentation>"Operarios de la elaboración de productos lácteos"</xsd:documentation>
            </xsd:annotation>
          </xsd:enumeration>
          <xsd:enumeration value="7514">
            <xsd:annotation>
              <xsd:documentation>"Operarios de la conservación de frutas, legumbres, verduras y afines"</xsd:documentation>
            </xsd:annotation>
          </xsd:enumeration>
          <xsd:enumeration value="7515">
            <xsd:annotation>
              <xsd:documentation>"Catadores y clasificadores de alimentos y bebidas"</xsd:documentation>
            </xsd:annotation>
          </xsd:enumeration>
          <xsd:enumeration value="7516">
            <xsd:annotation>
              <xsd:documentation>"Preparadores y elaboradores de tabaco y sus productos"</xsd:documentation>
            </xsd:annotation>
          </xsd:enumeration>
          <xsd:enumeration value="752">
            <xsd:annotation>
              <xsd:documentation>"Oficiales y operarios del tratamiento de la madera, ebanistas y afines"</xsd:documentation>
            </xsd:annotation>
          </xsd:enumeration>
          <xsd:enumeration value="7521">
            <xsd:annotation>
              <xsd:documentation>"Operarios del tratamiento de la madera"</xsd:documentation>
            </xsd:annotation>
          </xsd:enumeration>
          <xsd:enumeration value="7522">
            <xsd:annotation>
              <xsd:documentation>"Ebanistas y afines"</xsd:documentation>
            </xsd:annotation>
          </xsd:enumeration>
          <xsd:enumeration value="7523">
            <xsd:annotation>
              <xsd:documentation>"Reguladores y operadores de máquinas de labrar madera"</xsd:documentation>
            </xsd:annotation>
          </xsd:enumeration>
          <xsd:enumeration value="753">
            <xsd:annotation>
              <xsd:documentation>"Oficiales y operarios de la confección y afines"</xsd:documentation>
            </xsd:annotation>
          </xsd:enumeration>
          <xsd:enumeration value="7531">
            <xsd:annotation>
              <xsd:documentation>"Sastres, modistos, peleteros y sombrereros"</xsd:documentation>
            </xsd:annotation>
          </xsd:enumeration>
          <xsd:enumeration value="7532">
            <xsd:annotation>
              <xsd:documentation>"Patronistas y cortadores de tela y afines"</xsd:documentation>
            </xsd:annotation>
          </xsd:enumeration>
          <xsd:enumeration value="7533">
            <xsd:annotation>
              <xsd:documentation>"Costureros, bordadores y afines"</xsd:documentation>
            </xsd:annotation>
          </xsd:enumeration>
          <xsd:enumeration value="7534">
            <xsd:annotation>
              <xsd:documentation>"Tapiceros, colchoneros y afines"</xsd:documentation>
            </xsd:annotation>
          </xsd:enumeration>
          <xsd:enumeration value="7535">
            <xsd:annotation>
              <xsd:documentation>"Apelambradores, pellejeros y curtidores"</xsd:documentation>
            </xsd:annotation>
          </xsd:enumeration>
          <xsd:enumeration value="7536">
            <xsd:annotation>
              <xsd:documentation>"Zapateros y afines"</xsd:documentation>
            </xsd:annotation>
          </xsd:enumeration>
          <xsd:enumeration value="754">
            <xsd:annotation>
              <xsd:documentation>"Otros oficiales, operarios y artesanos de artes mecánicas y de otros oficios"</xsd:documentation>
            </xsd:annotation>
          </xsd:enumeration>
          <xsd:enumeration value="7541">
            <xsd:annotation>
              <xsd:documentation>"Buzos"</xsd:documentation>
            </xsd:annotation>
          </xsd:enumeration>
          <xsd:enumeration value="7542">
            <xsd:annotation>
              <xsd:documentation>"Dinamiteros y pegadores"</xsd:documentation>
            </xsd:annotation>
          </xsd:enumeration>
          <xsd:enumeration value="7543">
            <xsd:annotation>
              <xsd:documentation>"Clasificadores y probadores de productos (excluyendo alimentos y bebidas)"</xsd:documentation>
            </xsd:annotation>
          </xsd:enumeration>
          <xsd:enumeration value="7544">
            <xsd:annotation>
              <xsd:documentation>"Fumigadores y otros controladores de plagas y malas hierbas"</xsd:documentation>
            </xsd:annotation>
          </xsd:enumeration>
          <xsd:enumeration value="7549">
            <xsd:annotation>
              <xsd:documentation>"Oficiales, operarios y artesanos de artes mecánicas y de otros oficios no clasificados bajo otros epígrafes"</xsd:documentation>
            </xsd:annotation>
          </xsd:enumeration>
          <xsd:enumeration value="8">
            <xsd:annotation>
              <xsd:documentation>"Operadores de instalaciones y máquinas y ensambladores"</xsd:documentation>
            </xsd:annotation>
          </xsd:enumeration>
          <xsd:enumeration value="81">
            <xsd:annotation>
              <xsd:documentation>"Operadores de instalaciones fijas y máquinas"</xsd:documentation>
            </xsd:annotation>
          </xsd:enumeration>
          <xsd:enumeration value="811">
            <xsd:annotation>
              <xsd:documentation>"Operadores de instalaciones mineras y de extracción y procesamiento de minerales"</xsd:documentation>
            </xsd:annotation>
          </xsd:enumeration>
          <xsd:enumeration value="8111">
            <xsd:annotation>
              <xsd:documentation>"Mineros y operadores de instalaciones mineras"</xsd:documentation>
            </xsd:annotation>
          </xsd:enumeration>
          <xsd:enumeration value="8112">
            <xsd:annotation>
              <xsd:documentation>"Operadores de instalaciones de procesamiento de minerales y rocas"</xsd:documentation>
            </xsd:annotation>
          </xsd:enumeration>
          <xsd:enumeration value="8113">
            <xsd:annotation>
              <xsd:documentation>"Perforadores y sondistas de pozos y afines"</xsd:documentation>
            </xsd:annotation>
          </xsd:enumeration>
          <xsd:enumeration value="8114">
            <xsd:annotation>
              <xsd:documentation>"Operadores de máquinas para fabricar cemento y otros productos minerales"</xsd:documentation>
            </xsd:annotation>
          </xsd:enumeration>
          <xsd:enumeration value="812">
            <xsd:annotation>
              <xsd:documentation>"Operadores de instalaciones de procesamiento y recubridoras de metales"</xsd:documentation>
            </xsd:annotation>
          </xsd:enumeration>
          <xsd:enumeration value="8121">
            <xsd:annotation>
              <xsd:documentation>"Operadores de instalaciones de procesamiento de metales"</xsd:documentation>
            </xsd:annotation>
          </xsd:enumeration>
          <xsd:enumeration value="8122">
            <xsd:annotation>
              <xsd:documentation>"Operadores de máquinas pulidoras, galvanizadoras y recubridoras de metales"</xsd:documentation>
            </xsd:annotation>
          </xsd:enumeration>
          <xsd:enumeration value="813">
            <xsd:annotation>
              <xsd:documentation>"Operadores de instalaciones y máquinas de productos químicos y fotográficos"</xsd:documentation>
            </xsd:annotation>
          </xsd:enumeration>
          <xsd:enumeration value="8131">
            <xsd:annotation>
              <xsd:documentation>"Operadores de plantas y máquinas de productos químicos"</xsd:documentation>
            </xsd:annotation>
          </xsd:enumeration>
          <xsd:enumeration value="8132">
            <xsd:annotation>
              <xsd:documentation>"Operadores de máquinas para fabricar productos fotográficos"</xsd:documentation>
            </xsd:annotation>
          </xsd:enumeration>
          <xsd:enumeration value="814">
            <xsd:annotation>
              <xsd:documentation>"Operadores de máquinas para fabricar productos de caucho, de papel y de material plástico"</xsd:documentation>
            </xsd:annotation>
          </xsd:enumeration>
          <xsd:enumeration value="8141">
            <xsd:annotation>
              <xsd:documentation>"Operadores de máquinas para fabricar productos de caucho"</xsd:documentation>
            </xsd:annotation>
          </xsd:enumeration>
          <xsd:enumeration value="8142">
            <xsd:annotation>
              <xsd:documentation>"Operadores de máquinas para fabricar productos de material plástico"</xsd:documentation>
            </xsd:annotation>
          </xsd:enumeration>
          <xsd:enumeration value="8143">
            <xsd:annotation>
              <xsd:documentation>"Operadores de máquinas para fabricar productos de papel"</xsd:documentation>
            </xsd:annotation>
          </xsd:enumeration>
          <xsd:enumeration value="815">
            <xsd:annotation>
              <xsd:documentation>"Operadores de máquinas para fabricar productos textiles y artículos de piel y cuero"</xsd:documentation>
            </xsd:annotation>
          </xsd:enumeration>
          <xsd:enumeration value="8151">
            <xsd:annotation>
              <xsd:documentation>"Operadores de máquinas de preparación de fibras, hilado y devanado"</xsd:documentation>
            </xsd:annotation>
          </xsd:enumeration>
          <xsd:enumeration value="8152">
            <xsd:annotation>
              <xsd:documentation>"Operadores de telares y otras máquinas tejedoras"</xsd:documentation>
            </xsd:annotation>
          </xsd:enumeration>
          <xsd:enumeration value="8153">
            <xsd:annotation>
              <xsd:documentation>"Operadores de máquinas de coser"</xsd:documentation>
            </xsd:annotation>
          </xsd:enumeration>
          <xsd:enumeration value="8154">
            <xsd:annotation>
              <xsd:documentation>"Operadores de máquinas de blanqueamiento, teñido y limpieza de tejidos"</xsd:documentation>
            </xsd:annotation>
          </xsd:enumeration>
          <xsd:enumeration value="8155">
            <xsd:annotation>
              <xsd:documentation>"Operadores de máquinas de tratamiento de pieles y cueros"</xsd:documentation>
            </xsd:annotation>
          </xsd:enumeration>
          <xsd:enumeration value="8156">
            <xsd:annotation>
              <xsd:documentation>"Operadores de máquinas para la fabricación de calzado y afines"</xsd:documentation>
            </xsd:annotation>
          </xsd:enumeration>
          <xsd:enumeration value="8157">
            <xsd:annotation>
              <xsd:documentation>"Operadores de máquinas lavarropas"</xsd:documentation>
            </xsd:annotation>
          </xsd:enumeration>
          <xsd:enumeration value="8159">
            <xsd:annotation>
              <xsd:documentation>"Operadores de máquinas para fabricar productos textiles y artículos de piel y cuero no clasificados bajo otros epígrafes"</xsd:documentation>
            </xsd:annotation>
          </xsd:enumeration>
          <xsd:enumeration value="816">
            <xsd:annotation>
              <xsd:documentation>"Operadores de máquinas para elaborar alimentos y productos afines"</xsd:documentation>
            </xsd:annotation>
          </xsd:enumeration>
          <xsd:enumeration value="8160">
            <xsd:annotation>
              <xsd:documentation>"Operadores de máquinas para elaborar alimentos y productos afines"</xsd:documentation>
            </xsd:annotation>
          </xsd:enumeration>
          <xsd:enumeration value="817">
            <xsd:annotation>
              <xsd:documentation>"Operadores de instalaciones para la preparación de papel y de procesamiento de la madera"</xsd:documentation>
            </xsd:annotation>
          </xsd:enumeration>
          <xsd:enumeration value="8171">
            <xsd:annotation>
              <xsd:documentation>"Operadores de instalaciones para la preparación de pasta para papel y papel"</xsd:documentation>
            </xsd:annotation>
          </xsd:enumeration>
          <xsd:enumeration value="8172">
            <xsd:annotation>
              <xsd:documentation>"Operadores de instalaciones de procesamiento de la madera"</xsd:documentation>
            </xsd:annotation>
          </xsd:enumeration>
          <xsd:enumeration value="818">
            <xsd:annotation>
              <xsd:documentation>"Otros operadores de máquinas y de instalaciones fijas"</xsd:documentation>
            </xsd:annotation>
          </xsd:enumeration>
          <xsd:enumeration value="8181">
            <xsd:annotation>
              <xsd:documentation>"Operadores de instalaciones de vidriería y cerámica"</xsd:documentation>
            </xsd:annotation>
          </xsd:enumeration>
          <xsd:enumeration value="8182">
            <xsd:annotation>
              <xsd:documentation>"Operadores de máquinas de vapor y calderas"</xsd:documentation>
            </xsd:annotation>
          </xsd:enumeration>
          <xsd:enumeration value="8183">
            <xsd:annotation>
              <xsd:documentation>"Operadores de máquinas de embalaje, embotellamiento y etiquetado"</xsd:documentation>
            </xsd:annotation>
          </xsd:enumeration>
          <xsd:enumeration value="8189">
            <xsd:annotation>
              <xsd:documentation>"Operadores de máquinas y de instalaciones fijas no clasificados bajo otros epígrafes"</xsd:documentation>
            </xsd:annotation>
          </xsd:enumeration>
          <xsd:enumeration value="82">
            <xsd:annotation>
              <xsd:documentation>"Ensambladores"</xsd:documentation>
            </xsd:annotation>
          </xsd:enumeration>
          <xsd:enumeration value="821">
            <xsd:annotation>
              <xsd:documentation>"Ensambladores"</xsd:documentation>
            </xsd:annotation>
          </xsd:enumeration>
          <xsd:enumeration value="8211">
            <xsd:annotation>
              <xsd:documentation>"Ensambladores de maquinaria mecánica"</xsd:documentation>
            </xsd:annotation>
          </xsd:enumeration>
          <xsd:enumeration value="8212">
            <xsd:annotation>
              <xsd:documentation>"Ensambladores de equipos eléctricos y electrónicos"</xsd:documentation>
            </xsd:annotation>
          </xsd:enumeration>
          <xsd:enumeration value="8219">
            <xsd:annotation>
              <xsd:documentation>"Ensambladores no clasificados bajo otros epígrafes"</xsd:documentation>
            </xsd:annotation>
          </xsd:enumeration>
          <xsd:enumeration value="83">
            <xsd:annotation>
              <xsd:documentation>"Conductores de vehículos y operadores de equipos pesados móviles"</xsd:documentation>
            </xsd:annotation>
          </xsd:enumeration>
          <xsd:enumeration value="831">
            <xsd:annotation>
              <xsd:documentation>"Maquinistas de locomotoras y afines"</xsd:documentation>
            </xsd:annotation>
          </xsd:enumeration>
          <xsd:enumeration value="8311">
            <xsd:annotation>
              <xsd:documentation>"Maquinistas de locomotoras"</xsd:documentation>
            </xsd:annotation>
          </xsd:enumeration>
          <xsd:enumeration value="8312">
            <xsd:annotation>
              <xsd:documentation>"Guardafrenos, guardagujas y agentes de maniobras"</xsd:documentation>
            </xsd:annotation>
          </xsd:enumeration>
          <xsd:enumeration value="832">
            <xsd:annotation>
              <xsd:documentation>"Conductores de automóviles, camionetas y motocicletas"</xsd:documentation>
            </xsd:annotation>
          </xsd:enumeration>
          <xsd:enumeration value="8321">
            <xsd:annotation>
              <xsd:documentation>"Conductores de motocicletas"</xsd:documentation>
            </xsd:annotation>
          </xsd:enumeration>
          <xsd:enumeration value="8322">
            <xsd:annotation>
              <xsd:documentation>"Conductores de automóviles, taxis y camionetas"</xsd:documentation>
            </xsd:annotation>
          </xsd:enumeration>
          <xsd:enumeration value="833">
            <xsd:annotation>
              <xsd:documentation>"Conductores de camiones pesados y autobuses"</xsd:documentation>
            </xsd:annotation>
          </xsd:enumeration>
          <xsd:enumeration value="8331">
            <xsd:annotation>
              <xsd:documentation>"Conductores de autobuses y tranvías"</xsd:documentation>
            </xsd:annotation>
          </xsd:enumeration>
          <xsd:enumeration value="8332">
            <xsd:annotation>
              <xsd:documentation>"Conductores de camiones pesados"</xsd:documentation>
            </xsd:annotation>
          </xsd:enumeration>
          <xsd:enumeration value="834">
            <xsd:annotation>
              <xsd:documentation>"Operadores de equipos pesados móviles"</xsd:documentation>
            </xsd:annotation>
          </xsd:enumeration>
          <xsd:enumeration value="8341">
            <xsd:annotation>
              <xsd:documentation>"Operadores de maquinaria agrícola y forestal móvil"</xsd:documentation>
            </xsd:annotation>
          </xsd:enumeration>
          <xsd:enumeration value="8342">
            <xsd:annotation>
              <xsd:documentation>"Operadores de máquinas de movimiento de tierras y afines"</xsd:documentation>
            </xsd:annotation>
          </xsd:enumeration>
          <xsd:enumeration value="8343">
            <xsd:annotation>
              <xsd:documentation>"Operadores de grúas, aparatos elevadores y afines"</xsd:documentation>
            </xsd:annotation>
          </xsd:enumeration>
          <xsd:enumeration value="8344">
            <xsd:annotation>
              <xsd:documentation>"Operadores de autoelevadoras"</xsd:documentation>
            </xsd:annotation>
          </xsd:enumeration>
          <xsd:enumeration value="835">
            <xsd:annotation>
              <xsd:documentation>"Marineros de cubierta y afines"</xsd:documentation>
            </xsd:annotation>
          </xsd:enumeration>
          <xsd:enumeration value="8350">
            <xsd:annotation>
              <xsd:documentation>"Marineros de cubierta y afines"</xsd:documentation>
            </xsd:annotation>
          </xsd:enumeration>
          <xsd:enumeration value="9">
            <xsd:annotation>
              <xsd:documentation>"Ocupaciones elementales"</xsd:documentation>
            </xsd:annotation>
          </xsd:enumeration>
          <xsd:enumeration value="91">
            <xsd:annotation>
              <xsd:documentation>"Limpiadores y asistentes"</xsd:documentation>
            </xsd:annotation>
          </xsd:enumeration>
          <xsd:enumeration value="911">
            <xsd:annotation>
              <xsd:documentation>"Limpiadores y asistentes domésticos de hoteles y oficinas"</xsd:documentation>
            </xsd:annotation>
          </xsd:enumeration>
          <xsd:enumeration value="9111">
            <xsd:annotation>
              <xsd:documentation>"Limpiadores y asistentes domésticos"</xsd:documentation>
            </xsd:annotation>
          </xsd:enumeration>
          <xsd:enumeration value="9112">
            <xsd:annotation>
              <xsd:documentation>"Limpiadores y asistentes de oficinas, hoteles y otros establecimientos"</xsd:documentation>
            </xsd:annotation>
          </xsd:enumeration>
          <xsd:enumeration value="912">
            <xsd:annotation>
              <xsd:documentation>"Limpiadores de vehículos, ventanas, ropa y otra limpieza a mano"</xsd:documentation>
            </xsd:annotation>
          </xsd:enumeration>
          <xsd:enumeration value="9121">
            <xsd:annotation>
              <xsd:documentation>"Lavanderos y planchadores manuales"</xsd:documentation>
            </xsd:annotation>
          </xsd:enumeration>
          <xsd:enumeration value="9122">
            <xsd:annotation>
              <xsd:documentation>"Lavadores de vehículos"</xsd:documentation>
            </xsd:annotation>
          </xsd:enumeration>
          <xsd:enumeration value="9123">
            <xsd:annotation>
              <xsd:documentation>"Lavadores de ventanas"</xsd:documentation>
            </xsd:annotation>
          </xsd:enumeration>
          <xsd:enumeration value="9129">
            <xsd:annotation>
              <xsd:documentation>"Otro personal de limpieza"</xsd:documentation>
            </xsd:annotation>
          </xsd:enumeration>
          <xsd:enumeration value="92">
            <xsd:annotation>
              <xsd:documentation>"Peones agropecuarios, pesqueros y forestales"</xsd:documentation>
            </xsd:annotation>
          </xsd:enumeration>
          <xsd:enumeration value="921">
            <xsd:annotation>
              <xsd:documentation>"Peones agropecuarios, pesqueros y forestales"</xsd:documentation>
            </xsd:annotation>
          </xsd:enumeration>
          <xsd:enumeration value="9211">
            <xsd:annotation>
              <xsd:documentation>"Peones de explotaciones agrícolas"</xsd:documentation>
            </xsd:annotation>
          </xsd:enumeration>
          <xsd:enumeration value="9212">
            <xsd:annotation>
              <xsd:documentation>"Peones de explotaciones ganaderas"</xsd:documentation>
            </xsd:annotation>
          </xsd:enumeration>
          <xsd:enumeration value="9213">
            <xsd:annotation>
              <xsd:documentation>"Peones de explotaciones de cultivos mixtos y ganaderos"</xsd:documentation>
            </xsd:annotation>
          </xsd:enumeration>
          <xsd:enumeration value="9214">
            <xsd:annotation>
              <xsd:documentation>"Peones de jardinería y horticultura"</xsd:documentation>
            </xsd:annotation>
          </xsd:enumeration>
          <xsd:enumeration value="9215">
            <xsd:annotation>
              <xsd:documentation>"Peones forestales"</xsd:documentation>
            </xsd:annotation>
          </xsd:enumeration>
          <xsd:enumeration value="9216">
            <xsd:annotation>
              <xsd:documentation>"Peones de pesca y acuicultura"</xsd:documentation>
            </xsd:annotation>
          </xsd:enumeration>
          <xsd:enumeration value="93">
            <xsd:annotation>
              <xsd:documentation>"Peones de la minería, la construcción, la industria manufacturera y el transporte"</xsd:documentation>
            </xsd:annotation>
          </xsd:enumeration>
          <xsd:enumeration value="931">
            <xsd:annotation>
              <xsd:documentation>"Peones de la minería y la construcción"</xsd:documentation>
            </xsd:annotation>
          </xsd:enumeration>
          <xsd:enumeration value="9311">
            <xsd:annotation>
              <xsd:documentation>"Peones de minas y canteras"</xsd:documentation>
            </xsd:annotation>
          </xsd:enumeration>
          <xsd:enumeration value="9312">
            <xsd:annotation>
              <xsd:documentation>"Peones de obras públicas y mantenimiento"</xsd:documentation>
            </xsd:annotation>
          </xsd:enumeration>
          <xsd:enumeration value="9313">
            <xsd:annotation>
              <xsd:documentation>"Peones de la construcción de edificios"</xsd:documentation>
            </xsd:annotation>
          </xsd:enumeration>
          <xsd:enumeration value="932">
            <xsd:annotation>
              <xsd:documentation>"Peones de la industria manufacturera"</xsd:documentation>
            </xsd:annotation>
          </xsd:enumeration>
          <xsd:enumeration value="9321">
            <xsd:annotation>
              <xsd:documentation>"Empacadores manuales"</xsd:documentation>
            </xsd:annotation>
          </xsd:enumeration>
          <xsd:enumeration value="9329">
            <xsd:annotation>
              <xsd:documentation>"Peones de la industria manufacturera no clasificados bajo otros epígrafes"</xsd:documentation>
            </xsd:annotation>
          </xsd:enumeration>
          <xsd:enumeration value="933">
            <xsd:annotation>
              <xsd:documentation>"Peones del transporte y almacenamiento"</xsd:documentation>
            </xsd:annotation>
          </xsd:enumeration>
          <xsd:enumeration value="9331">
            <xsd:annotation>
              <xsd:documentation>"Conductores de vehículos accionados a pedal o a brazo"</xsd:documentation>
            </xsd:annotation>
          </xsd:enumeration>
          <xsd:enumeration value="9332">
            <xsd:annotation>
              <xsd:documentation>"Conductores de vehículos y máquinas de tracción animal"</xsd:documentation>
            </xsd:annotation>
          </xsd:enumeration>
          <xsd:enumeration value="9333">
            <xsd:annotation>
              <xsd:documentation>"Peones de carga"</xsd:documentation>
            </xsd:annotation>
          </xsd:enumeration>
          <xsd:enumeration value="9334">
            <xsd:annotation>
              <xsd:documentation>"Reponedores de estanterías"</xsd:documentation>
            </xsd:annotation>
          </xsd:enumeration>
          <xsd:enumeration value="94">
            <xsd:annotation>
              <xsd:documentation>"Ayudantes de preparación de alimentos"</xsd:documentation>
            </xsd:annotation>
          </xsd:enumeration>
          <xsd:enumeration value="941">
            <xsd:annotation>
              <xsd:documentation>"Ayudantes de preparación de alimentos"</xsd:documentation>
            </xsd:annotation>
          </xsd:enumeration>
          <xsd:enumeration value="9411">
            <xsd:annotation>
              <xsd:documentation>"Cocineros de comidas rápidas"</xsd:documentation>
            </xsd:annotation>
          </xsd:enumeration>
          <xsd:enumeration value="9412">
            <xsd:annotation>
              <xsd:documentation>"Ayudantes de cocina"</xsd:documentation>
            </xsd:annotation>
          </xsd:enumeration>
          <xsd:enumeration value="95">
            <xsd:annotation>
              <xsd:documentation>"Vendedores ambulantes de servicios y afines"</xsd:documentation>
            </xsd:annotation>
          </xsd:enumeration>
          <xsd:enumeration value="951">
            <xsd:annotation>
              <xsd:documentation>"Trabajadores ambulantes de servicios y afines"</xsd:documentation>
            </xsd:annotation>
          </xsd:enumeration>
          <xsd:enumeration value="9510">
            <xsd:annotation>
              <xsd:documentation>"Trabajadores ambulantes de servicios y afines"</xsd:documentation>
            </xsd:annotation>
          </xsd:enumeration>
          <xsd:enumeration value="952">
            <xsd:annotation>
              <xsd:documentation>"Vendedores ambulantes (excluyendo de comida)"</xsd:documentation>
            </xsd:annotation>
          </xsd:enumeration>
          <xsd:enumeration value="9520">
            <xsd:annotation>
              <xsd:documentation>"Vendedores ambulantes (excluyendo de comida)"</xsd:documentation>
            </xsd:annotation>
          </xsd:enumeration>
          <xsd:enumeration value="96">
            <xsd:annotation>
              <xsd:documentation>"Recolectores de desechos y otras ocupaciones elementales"</xsd:documentation>
            </xsd:annotation>
          </xsd:enumeration>
          <xsd:enumeration value="961">
            <xsd:annotation>
              <xsd:documentation>"Recolectores de desechos"</xsd:documentation>
            </xsd:annotation>
          </xsd:enumeration>
          <xsd:enumeration value="9611">
            <xsd:annotation>
              <xsd:documentation>"Recolectores de basura y material reciclable"</xsd:documentation>
            </xsd:annotation>
          </xsd:enumeration>
          <xsd:enumeration value="9612">
            <xsd:annotation>
              <xsd:documentation>"Clasificadores de desechos"</xsd:documentation>
            </xsd:annotation>
          </xsd:enumeration>
          <xsd:enumeration value="9613">
            <xsd:annotation>
              <xsd:documentation>"Barrenderos y afines"</xsd:documentation>
            </xsd:annotation>
          </xsd:enumeration>
          <xsd:enumeration value="962">
            <xsd:annotation>
              <xsd:documentation>"Otras ocupaciones elementales"</xsd:documentation>
            </xsd:annotation>
          </xsd:enumeration>
          <xsd:enumeration value="9621">
            <xsd:annotation>
              <xsd:documentation>"Mensajeros, mandaderos, maleteros y repartidores"</xsd:documentation>
            </xsd:annotation>
          </xsd:enumeration>
          <xsd:enumeration value="9622">
            <xsd:annotation>
              <xsd:documentation>"Personas que realizan trabajos varios"</xsd:documentation>
            </xsd:annotation>
          </xsd:enumeration>
          <xsd:enumeration value="9623">
            <xsd:annotation>
              <xsd:documentation>"Recolectores de dinero en aparatos de venta automática y lectores de medidores"</xsd:documentation>
            </xsd:annotation>
          </xsd:enumeration>
          <xsd:enumeration value="9624">
            <xsd:annotation>
              <xsd:documentation>"Acarreadores de agua y recolectores de leña"</xsd:documentation>
            </xsd:annotation>
          </xsd:enumeration>
          <xsd:enumeration value="9629">
            <xsd:annotation>
              <xsd:documentation>"Ocupaciones elementales no clasificadas bajo otros epígrafes"</xsd:documentation>
            </xsd:annotation>
          </xsd:enumeration>
          <xsd:enumeration value="99">
            <xsd:annotation>
              <xsd:documentation>"SILICE - Ocupaciones con exposición a sílice"</xsd:documentation>
            </xsd:annotation>
          </xsd:enumeration>
          <xsd:enumeration value="9901">
            <xsd:annotation>
              <xsd:documentation>"SILICE - Operario de Limpiadora a presión"</xsd:documentation>
            </xsd:annotation>
          </xsd:enumeration>
          <xsd:enumeration value="9902">
            <xsd:annotation>
              <xsd:documentation>"SILICE - Operador Chancador"</xsd:documentation>
            </xsd:annotation>
          </xsd:enumeration>
          <xsd:enumeration value="9903">
            <xsd:annotation>
              <xsd:documentation>"SILICE - Perforador de Rocas"</xsd:documentation>
            </xsd:annotation>
          </xsd:enumeration>
          <xsd:enumeration value="9904">
            <xsd:annotation>
              <xsd:documentation>"SILICE - Pulidor de piezas que contienen sílice"</xsd:documentation>
            </xsd:annotation>
          </xsd:enumeration>
          <xsd:enumeration value="9905">
            <xsd:annotation>
              <xsd:documentation>"SILICE - Lijador de piezas que contienen sílice"</xsd:documentation>
            </xsd:annotation>
          </xsd:enumeration>
          <xsd:enumeration value="9906">
            <xsd:annotation>
              <xsd:documentation>"SILICE - Fabricación de pastelones y cerámicas"</xsd:documentation>
            </xsd:annotation>
          </xsd:enumeration>
          <xsd:enumeration value="9907">
            <xsd:annotation>
              <xsd:documentation>"SILICE - Albañil colocador de ladrillos"</xsd:documentation>
            </xsd:annotation>
          </xsd:enumeration>
          <xsd:enumeration value="9908">
            <xsd:annotation>
              <xsd:documentation>"SILICE - Laboratorista dental"</xsd:documentation>
            </xsd:annotation>
          </xsd:enumeration>
          <xsd:enumeration value="9909">
            <xsd:annotation>
              <xsd:documentation>"SILICE - Mecánicos de mantención de sistema de captación de polvo"</xsd:documentation>
            </xsd:annotation>
          </xsd:enumeration>
          <xsd:enumeration value="9910">
            <xsd:annotation>
              <xsd:documentation>"SILICE - Envasador"</xsd:documentation>
            </xsd:annotation>
          </xsd:enumeration>
          <xsd:enumeration value="9911">
            <xsd:annotation>
              <xsd:documentation>"SILICE - Operador molino"</xsd:documentation>
            </xsd:annotation>
          </xsd:enumeration>
          <xsd:enumeration value="9912">
            <xsd:annotation>
              <xsd:documentation>"SILICE - Operador harnero"</xsd:documentation>
            </xsd:annotation>
          </xsd:enumeration>
          <xsd:enumeration value="9913">
            <xsd:annotation>
              <xsd:documentation>"SILICE - Aseador"</xsd:documentation>
            </xsd:annotation>
          </xsd:enumeration>
          <xsd:enumeration value="9914">
            <xsd:annotation>
              <xsd:documentation>"SILICE - Operador laminadora"</xsd:documentation>
            </xsd:annotation>
          </xsd:enumeration>
          <xsd:enumeration value="9915">
            <xsd:annotation>
              <xsd:documentation>"SILICE - Operador maquinaria pesada"</xsd:documentation>
            </xsd:annotation>
          </xsd:enumeration>
          <xsd:enumeration value="9916">
            <xsd:annotation>
              <xsd:documentation>"SILICE - Operario molde en fundición"</xsd:documentation>
            </xsd:annotation>
          </xsd:enumeration>
          <xsd:enumeration value="9917">
            <xsd:annotation>
              <xsd:documentation>"SILICE - Astilleros"</xsd:documentation>
            </xsd:annotation>
          </xsd:enumeration>
          <xsd:enumeration value="9918">
            <xsd:annotation>
              <xsd:documentation>"SILICE - Tallador y pulidor de vidrios"</xsd:documentation>
            </xsd:annotation>
          </xsd:enumeration>
          <xsd:enumeration value="9919">
            <xsd:annotation>
              <xsd:documentation>"SILICE - Mármolero"</xsd:documentation>
            </xsd:annotation>
          </xsd:enumeration>
          <xsd:enumeration value="9920">
            <xsd:annotation>
              <xsd:documentation>"SILICE - Concretero"</xsd:documentation>
            </xsd:annotation>
          </xsd:enumeration>
          <xsd:enumeration value="0">
            <xsd:annotation>
              <xsd:documentation>"Ocupaciones militares"</xsd:documentation>
            </xsd:annotation>
          </xsd:enumeration>
          <xsd:enumeration value="01">
            <xsd:annotation>
              <xsd:documentation>"Oficiales de las fuerzas armadas"</xsd:documentation>
            </xsd:annotation>
          </xsd:enumeration>
          <xsd:enumeration value="011">
            <xsd:annotation>
              <xsd:documentation>"Oficiales de las fuerzas armadas"</xsd:documentation>
            </xsd:annotation>
          </xsd:enumeration>
          <xsd:enumeration value="0110">
            <xsd:annotation>
              <xsd:documentation>"Oficiales de las fuerzas armadas"</xsd:documentation>
            </xsd:annotation>
          </xsd:enumeration>
          <xsd:enumeration value="02">
            <xsd:annotation>
              <xsd:documentation>"Suboficiales de las fuerzas armadas"</xsd:documentation>
            </xsd:annotation>
          </xsd:enumeration>
          <xsd:enumeration value="021">
            <xsd:annotation>
              <xsd:documentation>"Suboficiales de las fuerzas armadas"</xsd:documentation>
            </xsd:annotation>
          </xsd:enumeration>
          <xsd:enumeration value="0210">
            <xsd:annotation>
              <xsd:documentation>"Suboficiales de las fuerzas armadas"</xsd:documentation>
            </xsd:annotation>
          </xsd:enumeration>
          <xsd:enumeration value="03">
            <xsd:annotation>
              <xsd:documentation>"Otros miembros de las fuerzas armadas"</xsd:documentation>
            </xsd:annotation>
          </xsd:enumeration>
          <xsd:enumeration value="031">
            <xsd:annotation>
              <xsd:documentation>"Otros miembros de las fuerzas armadas"</xsd:documentation>
            </xsd:annotation>
          </xsd:enumeration>
          <xsd:enumeration value="0310">
            <xsd:annotation>
              <xsd:documentation>"Otros miembros de las fuerzas armadas"</xsd:documentation>
            </xsd:annotation>
          </xsd:enumeration>
        </xsd:restriction>
      </xsd:simpleType>
      <xsd:simpleType name="STCategoria_ocupacion">
        <xsd:annotation>
          <xsd:documentation>TIPOS DE OCUPACION DEL TRABAJADOR</xsd:documentation>
        </xsd:annotation>
        <xsd:restriction base="xsd:positiveInteger">
          <xsd:enumeration value="1">
            <xsd:annotation>
              <xsd:documentation>Empleador</xsd:documentation>
            </xsd:annotation>
          </xsd:enumeration>
          <xsd:enumeration value="2">
            <xsd:annotation>
              <xsd:documentation>Trabajador dependiente</xsd:documentation>
            </xsd:annotation>
          </xsd:enumeration>
          <xsd:enumeration value="3">
            <xsd:annotation>
              <xsd:documentation>Trabajador independiente</xsd:documentation>
            </xsd:annotation>
          </xsd:enumeration>
          <xsd:enumeration value="4">
            <xsd:annotation>
              <xsd:documentation>Familiar no Remunerado</xsd:documentation>
            </xsd:annotation>
          </xsd:enumeration>
          <xsd:enumeration value="5">
            <xsd:annotation>
              <xsd:documentation>Trabajador Voluntario</xsd:documentation>
            </xsd:annotation>
          </xsd:enumeration>
        </xsd:restriction>
      </xsd:simpleType>
      <xsd:simpleType name="STDuracion_contrato">
        <xsd:annotation>
          <xsd:documentation>TIPOS DE CONTRATO DEL TRABAJADOR</xsd:documentation>
        </xsd:annotation>
        <xsd:restriction base="xsd:positiveInteger">
          <xsd:enumeration value="1">
            <xsd:annotation>
              <xsd:documentation>Indefinido</xsd:documentation>
            </xsd:annotation>
          </xsd:enumeration>
          <xsd:enumeration value="2">
            <xsd:annotation>
              <xsd:documentation>Plazo fijo</xsd:documentation>
            </xsd:annotation>
          </xsd:enumeration>
          <xsd:enumeration value="3">
            <xsd:annotation>
              <xsd:documentation>Por obra o faena</xsd:documentation>
            </xsd:annotation>
          </xsd:enumeration>
          <xsd:enumeration value="4">
            <xsd:annotation>
              <xsd:documentation>Temporada</xsd:documentation>
            </xsd:annotation>
          </xsd:enumeration>
        </xsd:restriction>
      </xsd:simpleType>
      <xsd:simpleType name="STDependencia">
        <xsd:annotation>
          <xsd:documentation>TIPOS DE DEPENDENCIA DEL TRABAJADOR</xsd:documentation>
        </xsd:annotation>
        <xsd:restriction base="xsd:positiveInteger">
          <xsd:enumeration value="1">
            <xsd:annotation>
              <xsd:documentation>Dependiente</xsd:documentation>
            </xsd:annotation>
          </xsd:enumeration>
          <xsd:enumeration value="2">
            <xsd:annotation>
              <xsd:documentation>Independiente</xsd:documentation>
            </xsd:annotation>
          </xsd:enumeration>
        </xsd:restriction>
      </xsd:simpleType>
      <xsd:simpleType name="STRemuneracion">
        <xsd:annotation>
          <xsd:documentation>TIPOS DE REMUNERACION DEL TRABAJADOR</xsd:documentation>
        </xsd:annotation>
        <xsd:restriction base="xsd:positiveInteger">
          <xsd:enumeration value="1">
            <xsd:annotation>
              <xsd:documentation>Remuneracion fija</xsd:documentation>
            </xsd:annotation>
          </xsd:enumeration>
          <xsd:enumeration value="2">
            <xsd:annotation>
              <xsd:documentation>Remuneracion variable</xsd:documentation>
            </xsd:annotation>
          </xsd:enumeration>
          <xsd:enumeration value="3">
            <xsd:annotation>
              <xsd:documentation>Honorarios</xsd:documentation>
            </xsd:annotation>
          </xsd:enumeration>
        </xsd:restriction>
      </xsd:simpleType>
      <xsd:simpleType name="STCodigo_forma">
        <xsd:annotation>
          <xsd:documentation>Código Mecanismo o Forma del Accidente</xsd:documentation>
        </xsd:annotation>
        <xsd:restriction base="xsd:positiveInteger">
          <xsd:enumeration value="11">
            <xsd:annotation>
              <xsd:documentation>Caídas de personas con desnivelación [caídas desde alturas (árboles, edificios, andamios, escaleras, máquinas de trabajo, vehículos) y en profundidades (pozos, fosos, excavaciones, aberturas en el suelo)].</xsd:documentation>
            </xsd:annotation>
          </xsd:enumeration>
          <xsd:enumeration value="12">
            <xsd:annotation>
              <xsd:documentation>Caídas de personas que ocurren al mismo nivel.</xsd:documentation>
            </xsd:annotation>
          </xsd:enumeration>
          <xsd:enumeration value="21">
            <xsd:annotation>
              <xsd:documentation>Derrumbe (caídas de masas de tierra, de rocas, de piedras, de nieve).</xsd:documentation>
            </xsd:annotation>
          </xsd:enumeration>
          <xsd:enumeration value="22">
            <xsd:annotation>
              <xsd:documentation>Desplome (de edificios, de muros, de andamios, de escaleras, de pilas de mercancías).</xsd:documentation>
            </xsd:annotation>
          </xsd:enumeration>
          <xsd:enumeration value="23">
            <xsd:annotation>
              <xsd:documentation>Caídas de objetos en curso de manutención manual.</xsd:documentation>
            </xsd:annotation>
          </xsd:enumeration>
          <xsd:enumeration value="24">
            <xsd:annotation>
              <xsd:documentation>Otras caídas de objetos.</xsd:documentation>
            </xsd:annotation>
          </xsd:enumeration>
          <xsd:enumeration value="31">
            <xsd:annotation>
              <xsd:documentation>Pisadas sobre objetos.</xsd:documentation>
            </xsd:annotation>
          </xsd:enumeration>
          <xsd:enumeration value="32">
            <xsd:annotation>
              <xsd:documentation>Choques contra objetos inmóviles (a excepción de choques debidos a una caída anterior).</xsd:documentation>
            </xsd:annotation>
          </xsd:enumeration>
          <xsd:enumeration value="33">
            <xsd:annotation>
              <xsd:documentation>Choque contra objetos móviles.</xsd:documentation>
            </xsd:annotation>
          </xsd:enumeration>
          <xsd:enumeration value="34">
            <xsd:annotation>
              <xsd:documentation>Golpes por objetos móviles (comprendidos los fragmentos volantes y las partículas), a excepción de los golpes por objetos que caen.</xsd:documentation>
            </xsd:annotation>
          </xsd:enumeration>
          <xsd:enumeration value="41">
            <xsd:annotation>
              <xsd:documentation>Atrapada por un objeto.</xsd:documentation>
            </xsd:annotation>
          </xsd:enumeration>
          <xsd:enumeration value="42">
            <xsd:annotation>
              <xsd:documentation>Atrapada entre un objeto inmóvil y un objeto móvil.</xsd:documentation>
            </xsd:annotation>
          </xsd:enumeration>
          <xsd:enumeration value="43">
            <xsd:annotation>
              <xsd:documentation>Atrapada entre dos objetos móviles (a excepción de los objetos volantes o que caen).</xsd:documentation>
            </xsd:annotation>
          </xsd:enumeration>
          <xsd:enumeration value="51">
            <xsd:annotation>
              <xsd:documentation>Esfuerzos físicos excesivos al levantar objetos.</xsd:documentation>
            </xsd:annotation>
          </xsd:enumeration>
          <xsd:enumeration value="52">
            <xsd:annotation>
              <xsd:documentation>Esfuerzos físicos excesivos al empujar objetos o tirar de ellos.</xsd:documentation>
            </xsd:annotation>
          </xsd:enumeration>
          <xsd:enumeration value="53">
            <xsd:annotation>
              <xsd:documentation>Esfuerzos físicos excesivos al manejar o lanzar objetos.</xsd:documentation>
            </xsd:annotation>
          </xsd:enumeration>
          <xsd:enumeration value="54">
            <xsd:annotation>
              <xsd:documentation>Falsos movimientos.</xsd:documentation>
            </xsd:annotation>
          </xsd:enumeration>
          <xsd:enumeration value="61">
            <xsd:annotation>
              <xsd:documentation>Exposición al calor (de la atmósfera o del ambiente de trabajo).</xsd:documentation>
            </xsd:annotation>
          </xsd:enumeration>
          <xsd:enumeration value="62">
            <xsd:annotation>
              <xsd:documentation>Exposición al frío (de la atmósfera o del ambiente de trabajo).</xsd:documentation>
            </xsd:annotation>
          </xsd:enumeration>
          <xsd:enumeration value="63">
            <xsd:annotation>
              <xsd:documentation>Contacto con sustancias u objetos ardientes.</xsd:documentation>
            </xsd:annotation>
          </xsd:enumeration>
          <xsd:enumeration value="64">
            <xsd:annotation>
              <xsd:documentation>Contacto con sustancias u objetos muy fríos.</xsd:documentation>
            </xsd:annotation>
          </xsd:enumeration>
          <xsd:enumeration value="7">
            <xsd:annotation>
              <xsd:documentation>Exposición a, o contacto con, la corriente eléctrica</xsd:documentation>
            </xsd:annotation>
          </xsd:enumeration>
          <xsd:enumeration value="81">
            <xsd:annotation>
              <xsd:documentation>Contacto por inhalación, por ingestión o por absorción con sustancias nocivas.</xsd:documentation>
            </xsd:annotation>
          </xsd:enumeration>
          <xsd:enumeration value="82">
            <xsd:annotation>
              <xsd:documentation>Exposición a radiaciones ionizantes.</xsd:documentation>
            </xsd:annotation>
          </xsd:enumeration>
          <xsd:enumeration value="83">
            <xsd:annotation>
              <xsd:documentation>Exposición a otras radiaciones.</xsd:documentation>
            </xsd:annotation>
          </xsd:enumeration>
          <xsd:enumeration value="91">
            <xsd:annotation>
              <xsd:documentation>Otras formas de accidente, no clasificadas bajo otros epígrafes.</xsd:documentation>
            </xsd:annotation>
          </xsd:enumeration>
          <xsd:enumeration value="92">
            <xsd:annotation>
              <xsd:documentation>Accidentes no clasificados por falta de datos suficientes.</xsd:documentation>
            </xsd:annotation>
          </xsd:enumeration>
        </xsd:restriction>
      </xsd:simpleType>
      <xsd:simpleType name="STCodigo_agente_accidente">
        <xsd:annotation>
          <xsd:documentation>Código del Agente del Accidente</xsd:documentation>
        </xsd:annotation>
        <xsd:restriction base="xsd:positiveInteger">
          <xsd:enumeration value="111">
            <xsd:annotation>
              <xsd:documentation>Máquinas de vapor.</xsd:documentation>
            </xsd:annotation>
          </xsd:enumeration>
          <xsd:enumeration value="112">
            <xsd:annotation>
              <xsd:documentation>Máquinas de combustión interna.</xsd:documentation>
            </xsd:annotation>
          </xsd:enumeration>
          <xsd:enumeration value="119">
            <xsd:annotation>
              <xsd:documentation>Otros</xsd:documentation>
            </xsd:annotation>
          </xsd:enumeration>
          <xsd:enumeration value="121">
            <xsd:annotation>
              <xsd:documentation>Arboles de transmisión.</xsd:documentation>
            </xsd:annotation>
          </xsd:enumeration>
          <xsd:enumeration value="122">
            <xsd:annotation>
              <xsd:documentation>Correas, cables, poleas, cadenas, engranajes.</xsd:documentation>
            </xsd:annotation>
          </xsd:enumeration>
          <xsd:enumeration value="129">
            <xsd:annotation>
              <xsd:documentation>Otros.</xsd:documentation>
            </xsd:annotation>
          </xsd:enumeration>
          <xsd:enumeration value="131">
            <xsd:annotation>
              <xsd:documentation>Prensas mecánicas.</xsd:documentation>
            </xsd:annotation>
          </xsd:enumeration>
          <xsd:enumeration value="132">
            <xsd:annotation>
              <xsd:documentation>Tornos.</xsd:documentation>
            </xsd:annotation>
          </xsd:enumeration>
          <xsd:enumeration value="133">
            <xsd:annotation>
              <xsd:documentation>Fresadoras.</xsd:documentation>
            </xsd:annotation>
          </xsd:enumeration>
          <xsd:enumeration value="134">
            <xsd:annotation>
              <xsd:documentation>Rectificadoras y muelas.</xsd:documentation>
            </xsd:annotation>
          </xsd:enumeration>
          <xsd:enumeration value="135">
            <xsd:annotation>
              <xsd:documentation>Cizallas.</xsd:documentation>
            </xsd:annotation>
          </xsd:enumeration>
          <xsd:enumeration value="136">
            <xsd:annotation>
              <xsd:documentation>Forjadoras.</xsd:documentation>
            </xsd:annotation>
          </xsd:enumeration>
          <xsd:enumeration value="137">
            <xsd:annotation>
              <xsd:documentation>Laminadoras.</xsd:documentation>
            </xsd:annotation>
          </xsd:enumeration>
          <xsd:enumeration value="139">
            <xsd:annotation>
              <xsd:documentation>Otras.</xsd:documentation>
            </xsd:annotation>
          </xsd:enumeration>
          <xsd:enumeration value="141">
            <xsd:annotation>
              <xsd:documentation>Sierras circulares.</xsd:documentation>
            </xsd:annotation>
          </xsd:enumeration>
          <xsd:enumeration value="142">
            <xsd:annotation>
              <xsd:documentation>Otras sierras.</xsd:documentation>
            </xsd:annotation>
          </xsd:enumeration>
          <xsd:enumeration value="143">
            <xsd:annotation>
              <xsd:documentation>Máquinas de moldurar.</xsd:documentation>
            </xsd:annotation>
          </xsd:enumeration>
          <xsd:enumeration value="144">
            <xsd:annotation>
              <xsd:documentation>Cepilladoras.</xsd:documentation>
            </xsd:annotation>
          </xsd:enumeration>
          <xsd:enumeration value="149">
            <xsd:annotation>
              <xsd:documentation>Otras.</xsd:documentation>
            </xsd:annotation>
          </xsd:enumeration>
          <xsd:enumeration value="151">
            <xsd:annotation>
              <xsd:documentation>Segadoras, incluso segadoras-trilladoras.</xsd:documentation>
            </xsd:annotation>
          </xsd:enumeration>
          <xsd:enumeration value="152">
            <xsd:annotation>
              <xsd:documentation>Trilladoras.</xsd:documentation>
            </xsd:annotation>
          </xsd:enumeration>
          <xsd:enumeration value="159">
            <xsd:annotation>
              <xsd:documentation>Otras.</xsd:documentation>
            </xsd:annotation>
          </xsd:enumeration>
          <xsd:enumeration value="161">
            <xsd:annotation>
              <xsd:documentation>Máquinas de rozar.</xsd:documentation>
            </xsd:annotation>
          </xsd:enumeration>
          <xsd:enumeration value="169">
            <xsd:annotation>
              <xsd:documentation>Otras.</xsd:documentation>
            </xsd:annotation>
          </xsd:enumeration>
          <xsd:enumeration value="191">
            <xsd:annotation>
              <xsd:documentation>Máquinas para desmontes, excavaciones, etc., a excepción de los medios de transporte.</xsd:documentation>
            </xsd:annotation>
          </xsd:enumeration>
          <xsd:enumeration value="192">
            <xsd:annotation>
              <xsd:documentation>Máquinas de hilar, de tejer y otras máquinas para la industria textil.</xsd:documentation>
            </xsd:annotation>
          </xsd:enumeration>
          <xsd:enumeration value="193">
            <xsd:annotation>
              <xsd:documentation>Máquinas para la manufactura de productos alimenticios y bebidas.</xsd:documentation>
            </xsd:annotation>
          </xsd:enumeration>
          <xsd:enumeration value="194">
            <xsd:annotation>
              <xsd:documentation>Máquinas para la fabricación del papel.</xsd:documentation>
            </xsd:annotation>
          </xsd:enumeration>
          <xsd:enumeration value="195">
            <xsd:annotation>
              <xsd:documentation>Máquinas de imprenta.</xsd:documentation>
            </xsd:annotation>
          </xsd:enumeration>
          <xsd:enumeration value="199">
            <xsd:annotation>
              <xsd:documentation>Otras.</xsd:documentation>
            </xsd:annotation>
          </xsd:enumeration>
          <xsd:enumeration value="211">
            <xsd:annotation>
              <xsd:documentation>Grúas.</xsd:documentation>
            </xsd:annotation>
          </xsd:enumeration>
          <xsd:enumeration value="212">
            <xsd:annotation>
              <xsd:documentation>Ascensores, montacargas.</xsd:documentation>
            </xsd:annotation>
          </xsd:enumeration>
          <xsd:enumeration value="213">
            <xsd:annotation>
              <xsd:documentation>Cabrestantes.</xsd:documentation>
            </xsd:annotation>
          </xsd:enumeration>
          <xsd:enumeration value="214">
            <xsd:annotation>
              <xsd:documentation>Poleas.</xsd:documentation>
            </xsd:annotation>
          </xsd:enumeration>
          <xsd:enumeration value="219">
            <xsd:annotation>
              <xsd:documentation>Otros.</xsd:documentation>
            </xsd:annotation>
          </xsd:enumeration>
          <xsd:enumeration value="221">
            <xsd:annotation>
              <xsd:documentation>Ferrocarriles interurbanos.</xsd:documentation>
            </xsd:annotation>
          </xsd:enumeration>
          <xsd:enumeration value="222">
            <xsd:annotation>
              <xsd:documentation>Equipos de transporte por vía férrea utilizados en las minas, las galerías, las canteras, los establecimientos industriales, los muelles, etc.</xsd:documentation>
            </xsd:annotation>
          </xsd:enumeration>
          <xsd:enumeration value="229">
            <xsd:annotation>
              <xsd:documentation>Otros.</xsd:documentation>
            </xsd:annotation>
          </xsd:enumeration>
          <xsd:enumeration value="231">
            <xsd:annotation>
              <xsd:documentation>Tractores.</xsd:documentation>
            </xsd:annotation>
          </xsd:enumeration>
          <xsd:enumeration value="232">
            <xsd:annotation>
              <xsd:documentation>Camiones.</xsd:documentation>
            </xsd:annotation>
          </xsd:enumeration>
          <xsd:enumeration value="233">
            <xsd:annotation>
              <xsd:documentation>Carretillas motorizadas.</xsd:documentation>
            </xsd:annotation>
          </xsd:enumeration>
          <xsd:enumeration value="234">
            <xsd:annotation>
              <xsd:documentation>Vehículos motorizados no clasificados bajo otros epígrafes.</xsd:documentation>
            </xsd:annotation>
          </xsd:enumeration>
          <xsd:enumeration value="235">
            <xsd:annotation>
              <xsd:documentation>Vehículos de tracción animal.</xsd:documentation>
            </xsd:annotation>
          </xsd:enumeration>
          <xsd:enumeration value="236">
            <xsd:annotation>
              <xsd:documentation>Vehículos accionados por la fuerza del hombre.</xsd:documentation>
            </xsd:annotation>
          </xsd:enumeration>
          <xsd:enumeration value="239">
            <xsd:annotation>
              <xsd:documentation>Otros.</xsd:documentation>
            </xsd:annotation>
          </xsd:enumeration>
          <xsd:enumeration value="24">
            <xsd:annotation>
              <xsd:documentation>Medios de transporte por aire.</xsd:documentation>
            </xsd:annotation>
          </xsd:enumeration>
          <xsd:enumeration value="251">
            <xsd:annotation>
              <xsd:documentation>Medios de transporte por agua con motor.</xsd:documentation>
            </xsd:annotation>
          </xsd:enumeration>
          <xsd:enumeration value="252">
            <xsd:annotation>
              <xsd:documentation>Medios de transporte por agua sin motor.</xsd:documentation>
            </xsd:annotation>
          </xsd:enumeration>
          <xsd:enumeration value="261">
            <xsd:annotation>
              <xsd:documentation>Transportadores aéreos por cable.</xsd:documentation>
            </xsd:annotation>
          </xsd:enumeration>
          <xsd:enumeration value="262">
            <xsd:annotation>
              <xsd:documentation>Transportadores mecánicos a excepción de los transportadores aéreos por cable.</xsd:documentation>
            </xsd:annotation>
          </xsd:enumeration>
          <xsd:enumeration value="269">
            <xsd:annotation>
              <xsd:documentation>Otros.</xsd:documentation>
            </xsd:annotation>
          </xsd:enumeration>
          <xsd:enumeration value="311">
            <xsd:annotation>
              <xsd:documentation>Calderas.</xsd:documentation>
            </xsd:annotation>
          </xsd:enumeration>
          <xsd:enumeration value="312">
            <xsd:annotation>
              <xsd:documentation>Recipientes de presión sin fogón.</xsd:documentation>
            </xsd:annotation>
          </xsd:enumeration>
          <xsd:enumeration value="313">
            <xsd:annotation>
              <xsd:documentation>Cañerías y accesorios de presión.</xsd:documentation>
            </xsd:annotation>
          </xsd:enumeration>
          <xsd:enumeration value="314">
            <xsd:annotation>
              <xsd:documentation>Cilindros de gas.</xsd:documentation>
            </xsd:annotation>
          </xsd:enumeration>
          <xsd:enumeration value="315">
            <xsd:annotation>
              <xsd:documentation>Cajones de aire comprimido, equipo de buzo.</xsd:documentation>
            </xsd:annotation>
          </xsd:enumeration>
          <xsd:enumeration value="319">
            <xsd:annotation>
              <xsd:documentation>Otros.</xsd:documentation>
            </xsd:annotation>
          </xsd:enumeration>
          <xsd:enumeration value="321">
            <xsd:annotation>
              <xsd:documentation>Altos hornos.</xsd:documentation>
            </xsd:annotation>
          </xsd:enumeration>
          <xsd:enumeration value="322">
            <xsd:annotation>
              <xsd:documentation>Hornos de refinería.</xsd:documentation>
            </xsd:annotation>
          </xsd:enumeration>
          <xsd:enumeration value="323">
            <xsd:annotation>
              <xsd:documentation>Otros hornos.</xsd:documentation>
            </xsd:annotation>
          </xsd:enumeration>
          <xsd:enumeration value="324">
            <xsd:annotation>
              <xsd:documentation>Estufas.</xsd:documentation>
            </xsd:annotation>
          </xsd:enumeration>
          <xsd:enumeration value="325">
            <xsd:annotation>
              <xsd:documentation>Fogones.</xsd:documentation>
            </xsd:annotation>
          </xsd:enumeration>
          <xsd:enumeration value="33">
            <xsd:annotation>
              <xsd:documentation>Plantas refrigeradoras.</xsd:documentation>
            </xsd:annotation>
          </xsd:enumeration>
          <xsd:enumeration value="341">
            <xsd:annotation>
              <xsd:documentation>Máquinas giratorias.</xsd:documentation>
            </xsd:annotation>
          </xsd:enumeration>
          <xsd:enumeration value="342">
            <xsd:annotation>
              <xsd:documentation>Conductores y cables eléctricos.</xsd:documentation>
            </xsd:annotation>
          </xsd:enumeration>
          <xsd:enumeration value="343">
            <xsd:annotation>
              <xsd:documentation>Transformadores.</xsd:documentation>
            </xsd:annotation>
          </xsd:enumeration>
          <xsd:enumeration value="344">
            <xsd:annotation>
              <xsd:documentation>Aparatos de mando y de control.</xsd:documentation>
            </xsd:annotation>
          </xsd:enumeration>
          <xsd:enumeration value="349">
            <xsd:annotation>
              <xsd:documentation>Otros.</xsd:documentation>
            </xsd:annotation>
          </xsd:enumeration>
          <xsd:enumeration value="35">
            <xsd:annotation>
              <xsd:documentation>Herramientas eléctricas manuales.</xsd:documentation>
            </xsd:annotation>
          </xsd:enumeration>
          <xsd:enumeration value="361">
            <xsd:annotation>
              <xsd:documentation>Herramientas manuales accionadas mecánicamente a excepción de las herramientas eléctricas manuales.</xsd:documentation>
            </xsd:annotation>
          </xsd:enumeration>
          <xsd:enumeration value="362">
            <xsd:annotation>
              <xsd:documentation>Herramientas manuales no accionadas mecánicamente.</xsd:documentation>
            </xsd:annotation>
          </xsd:enumeration>
          <xsd:enumeration value="369">
            <xsd:annotation>
              <xsd:documentation>Otros.</xsd:documentation>
            </xsd:annotation>
          </xsd:enumeration>
          <xsd:enumeration value="37">
            <xsd:annotation>
              <xsd:documentation>Escaleras, rampas móviles.</xsd:documentation>
            </xsd:annotation>
          </xsd:enumeration>
          <xsd:enumeration value="38">
            <xsd:annotation>
              <xsd:documentation>Andamios.</xsd:documentation>
            </xsd:annotation>
          </xsd:enumeration>
          <xsd:enumeration value="39">
            <xsd:annotation>
              <xsd:documentation>Otros aparatos no clasificados bajo otros epígrafes.</xsd:documentation>
            </xsd:annotation>
          </xsd:enumeration>
          <xsd:enumeration value="41">
            <xsd:annotation>
              <xsd:documentation>Explosivos.</xsd:documentation>
            </xsd:annotation>
          </xsd:enumeration>
          <xsd:enumeration value="421">
            <xsd:annotation>
              <xsd:documentation>Polvos.</xsd:documentation>
            </xsd:annotation>
          </xsd:enumeration>
          <xsd:enumeration value="422">
            <xsd:annotation>
              <xsd:documentation>Gases, vapores, humos.</xsd:documentation>
            </xsd:annotation>
          </xsd:enumeration>
          <xsd:enumeration value="423">
            <xsd:annotation>
              <xsd:documentation>Líquidos no clasificados bajo otros epígrafes.</xsd:documentation>
            </xsd:annotation>
          </xsd:enumeration>
          <xsd:enumeration value="424">
            <xsd:annotation>
              <xsd:documentation>Productos químicos no clasificados bajo otros epígrafes.</xsd:documentation>
            </xsd:annotation>
          </xsd:enumeration>
          <xsd:enumeration value="429">
            <xsd:annotation>
              <xsd:documentation>Otros.</xsd:documentation>
            </xsd:annotation>
          </xsd:enumeration>
          <xsd:enumeration value="43">
            <xsd:annotation>
              <xsd:documentation>Fragmentos volantes.</xsd:documentation>
            </xsd:annotation>
          </xsd:enumeration>
          <xsd:enumeration value="441">
            <xsd:annotation>
              <xsd:documentation>Radiaciones ionizantes.</xsd:documentation>
            </xsd:annotation>
          </xsd:enumeration>
          <xsd:enumeration value="449">
            <xsd:annotation>
              <xsd:documentation>Radiaciones de otro tipo.</xsd:documentation>
            </xsd:annotation>
          </xsd:enumeration>
          <xsd:enumeration value="49">
            <xsd:annotation>
              <xsd:documentation>Otros materiales y sustancias no clasificados bajo otros epígrafes.</xsd:documentation>
            </xsd:annotation>
          </xsd:enumeration>
          <xsd:enumeration value="511">
            <xsd:annotation>
              <xsd:documentation>Condiciones climáticas.</xsd:documentation>
            </xsd:annotation>
          </xsd:enumeration>
          <xsd:enumeration value="512">
            <xsd:annotation>
              <xsd:documentation>Superficies de tránsito y de trabajo.</xsd:documentation>
            </xsd:annotation>
          </xsd:enumeration>
          <xsd:enumeration value="513">
            <xsd:annotation>
              <xsd:documentation>Agua.</xsd:documentation>
            </xsd:annotation>
          </xsd:enumeration>
          <xsd:enumeration value="519">
            <xsd:annotation>
              <xsd:documentation>Otros.</xsd:documentation>
            </xsd:annotation>
          </xsd:enumeration>
          <xsd:enumeration value="521">
            <xsd:annotation>
              <xsd:documentation>Pisos.</xsd:documentation>
            </xsd:annotation>
          </xsd:enumeration>
          <xsd:enumeration value="522">
            <xsd:annotation>
              <xsd:documentation>Espacios exiguos.</xsd:documentation>
            </xsd:annotation>
          </xsd:enumeration>
          <xsd:enumeration value="523">
            <xsd:annotation>
              <xsd:documentation>Escaleras.</xsd:documentation>
            </xsd:annotation>
          </xsd:enumeration>
          <xsd:enumeration value="524">
            <xsd:annotation>
              <xsd:documentation>Otras superficies de tránsito y de trabajo.</xsd:documentation>
            </xsd:annotation>
          </xsd:enumeration>
          <xsd:enumeration value="525">
            <xsd:annotation>
              <xsd:documentation>Aberturas en el suelo y en las paredes.</xsd:documentation>
            </xsd:annotation>
          </xsd:enumeration>
          <xsd:enumeration value="526">
            <xsd:annotation>
              <xsd:documentation>Factores que crean el ambiente (alumbrado, ventilación, temperatura, ruidos, etc.).</xsd:documentation>
            </xsd:annotation>
          </xsd:enumeration>
          <xsd:enumeration value="529">
            <xsd:annotation>
              <xsd:documentation>Otros.</xsd:documentation>
            </xsd:annotation>
          </xsd:enumeration>
          <xsd:enumeration value="531">
            <xsd:annotation>
              <xsd:documentation>Tejados y revestimientos de galerías, de túneles, etc.</xsd:documentation>
            </xsd:annotation>
          </xsd:enumeration>
          <xsd:enumeration value="532">
            <xsd:annotation>
              <xsd:documentation>Pisos de galerías, de túneles, etc.</xsd:documentation>
            </xsd:annotation>
          </xsd:enumeration>
          <xsd:enumeration value="533">
            <xsd:annotation>
              <xsd:documentation>Frentes de minas, túneles, etc.</xsd:documentation>
            </xsd:annotation>
          </xsd:enumeration>
          <xsd:enumeration value="534">
            <xsd:annotation>
              <xsd:documentation>Pozos de minas.</xsd:documentation>
            </xsd:annotation>
          </xsd:enumeration>
          <xsd:enumeration value="535">
            <xsd:annotation>
              <xsd:documentation>Fuego.</xsd:documentation>
            </xsd:annotation>
          </xsd:enumeration>
          <xsd:enumeration value="536">
            <xsd:annotation>
              <xsd:documentation>Agua.</xsd:documentation>
            </xsd:annotation>
          </xsd:enumeration>
          <xsd:enumeration value="539">
            <xsd:annotation>
              <xsd:documentation>Otros.</xsd:documentation>
            </xsd:annotation>
          </xsd:enumeration>
          <xsd:enumeration value="611">
            <xsd:annotation>
              <xsd:documentation>Animales vivos.</xsd:documentation>
            </xsd:annotation>
          </xsd:enumeration>
          <xsd:enumeration value="612">
            <xsd:annotation>
              <xsd:documentation>Productos de animales.</xsd:documentation>
            </xsd:annotation>
          </xsd:enumeration>
          <xsd:enumeration value="69">
            <xsd:annotation>
              <xsd:documentation>Otros agentes no clasificados bajo otros epígrafes.</xsd:documentation>
            </xsd:annotation>
          </xsd:enumeration>
          <xsd:enumeration value="7">
            <xsd:annotation>
              <xsd:documentation>Agentes no clasificados por falta de datos suficientes</xsd:documentation>
            </xsd:annotation>
          </xsd:enumeration>
        </xsd:restriction>
      </xsd:simpleType>
      <xsd:simpleType name="STCodigo_intencionalidad">
        <xsd:annotation>
          <xsd:documentation>Código intencionalidad</xsd:documentation>
        </xsd:annotation>
        <xsd:restriction base="xsd:positiveInteger">
          <xsd:enumeration value="1">
            <xsd:annotation>
              <xsd:documentation>No intencional</xsd:documentation>
            </xsd:annotation>
          </xsd:enumeration>
          <xsd:enumeration value="2">
            <xsd:annotation>
              <xsd:documentation>Daño intencional auto infligido</xsd:documentation>
            </xsd:annotation>
          </xsd:enumeration>
          <xsd:enumeration value="3">
            <xsd:annotation>
              <xsd:documentation>Agresión</xsd:documentation>
            </xsd:annotation>
          </xsd:enumeration>
          <xsd:enumeration value="4">
            <xsd:annotation>
              <xsd:documentation>Otro tipo de Violencia</xsd:documentation>
            </xsd:annotation>
          </xsd:enumeration>
          <xsd:enumeration value="5">
            <xsd:annotation>
              <xsd:documentation>Intencionalidad no determinada</xsd:documentation>
            </xsd:annotation>
          </xsd:enumeration>
          <xsd:enumeration value="6">
            <xsd:annotation>
              <xsd:documentation>Complicaciones de atención médica o quirúrgica</xsd:documentation>
            </xsd:annotation>
          </xsd:enumeration>
          <xsd:enumeration value="8">
            <xsd:annotation>
              <xsd:documentation>Otro tipo de intencionalidad específica</xsd:documentation>
            </xsd:annotation>
          </xsd:enumeration>
          <xsd:enumeration value="9">
            <xsd:annotation>
              <xsd:documentation>Intencionalidad no específica</xsd:documentation>
            </xsd:annotation>
          </xsd:enumeration>
        </xsd:restriction>
      </xsd:simpleType>
      <xsd:simpleType name="STCodigo_modo_transporte">
        <xsd:annotation>
          <xsd:documentation>Código modo de transporte</xsd:documentation>
        </xsd:annotation>
        <xsd:restriction base="xsd:string">
          <xsd:maxLength value="4"/>
          <xsd:enumeration value="1.1">
            <xsd:annotation>
              <xsd:documentation>Persona a pie</xsd:documentation>
            </xsd:annotation>
          </xsd:enumeration>
          <xsd:enumeration value="1.2">
            <xsd:annotation>
              <xsd:documentation>Persona que use un dispositivo de transporte peatonal</xsd:documentation>
            </xsd:annotation>
          </xsd:enumeration>
          <xsd:enumeration value="2">
            <xsd:annotation>
              <xsd:documentation>Vehículo de pedal</xsd:documentation>
            </xsd:annotation>
          </xsd:enumeration>
          <xsd:enumeration value="3.1">
            <xsd:annotation>
              <xsd:documentation>Vehículo</xsd:documentation>
            </xsd:annotation>
          </xsd:enumeration>
          <xsd:enumeration value="3.2">
            <xsd:annotation>
              <xsd:documentation>Animal montado</xsd:documentation>
            </xsd:annotation>
          </xsd:enumeration>
          <xsd:enumeration value="3.8">
            <xsd:annotation>
              <xsd:documentation>Otro dispositivo de transporte no motorizado especificado</xsd:documentation>
            </xsd:annotation>
          </xsd:enumeration>
          <xsd:enumeration value="3.9">
            <xsd:annotation>
              <xsd:documentation>Dispositivo de transporte no motorizado no especificado</xsd:documentation>
            </xsd:annotation>
          </xsd:enumeration>
          <xsd:enumeration value="4.1">
            <xsd:annotation>
              <xsd:documentation>Bicicleta motorizada</xsd:documentation>
            </xsd:annotation>
          </xsd:enumeration>
          <xsd:enumeration value="4.2">
            <xsd:annotation>
              <xsd:documentation>Motocicleta</xsd:documentation>
            </xsd:annotation>
          </xsd:enumeration>
          <xsd:enumeration value="4.8">
            <xsd:annotation>
              <xsd:documentation>Otro vehículo motorizado de dos ruedas especificado</xsd:documentation>
            </xsd:annotation>
          </xsd:enumeration>
          <xsd:enumeration value="4.9">
            <xsd:annotation>
              <xsd:documentation>Vehículo motorizado de dos ruedas no especificado</xsd:documentation>
            </xsd:annotation>
          </xsd:enumeration>
          <xsd:enumeration value="5">
            <xsd:annotation>
              <xsd:documentation>Vehículo motorizado de tres ruedas</xsd:documentation>
            </xsd:annotation>
          </xsd:enumeration>
          <xsd:enumeration value="6.1">
            <xsd:annotation>
              <xsd:documentation>Carro motorizado, vehículo "station wagon", furgoneta pequeña para pasajeros, vehículo tipo "jeep", vehículo utilitario deportivo, 4x4</xsd:documentation>
            </xsd:annotation>
          </xsd:enumeration>
          <xsd:enumeration value="6.2">
            <xsd:annotation>
              <xsd:documentation>minibús, furgoneta de pasajeros</xsd:documentation>
            </xsd:annotation>
          </xsd:enumeration>
          <xsd:enumeration value="6.3">
            <xsd:annotation>
              <xsd:documentation>Camioneta de platón, furgoneta de bienes o de trabajo, ambulancia, carro casa</xsd:documentation>
            </xsd:annotation>
          </xsd:enumeration>
          <xsd:enumeration value="6.4">
            <xsd:annotation>
              <xsd:documentation>Vehículo de transporte liviano de cuatro o más ruedas utilizado en actividades deportivas y de tiempo libre</xsd:documentation>
            </xsd:annotation>
          </xsd:enumeration>
          <xsd:enumeration value="6.8">
            <xsd:annotation>
              <xsd:documentation>Otro vehículo de transporte liviano de cuatro o más ruedas especificado</xsd:documentation>
            </xsd:annotation>
          </xsd:enumeration>
          <xsd:enumeration value="6.9">
            <xsd:annotation>
              <xsd:documentation>Vehículo de transporte liviano de cuatro o más ruedas no especificado</xsd:documentation>
            </xsd:annotation>
          </xsd:enumeration>
          <xsd:enumeration value="7.1">
            <xsd:annotation>
              <xsd:documentation>Bus</xsd:documentation>
            </xsd:annotation>
          </xsd:enumeration>
          <xsd:enumeration value="7.2">
            <xsd:annotation>
              <xsd:documentation>Camión</xsd:documentation>
            </xsd:annotation>
          </xsd:enumeration>
          <xsd:enumeration value="7.8">
            <xsd:annotation>
              <xsd:documentation>Otro vehículo de transporte pesado especificado</xsd:documentation>
            </xsd:annotation>
          </xsd:enumeration>
          <xsd:enumeration value="7.9">
            <xsd:annotation>
              <xsd:documentation>Vehículo de transporte pesado no especificado</xsd:documentation>
            </xsd:annotation>
          </xsd:enumeration>
          <xsd:enumeration value="8.1">
            <xsd:annotation>
              <xsd:documentation>Tren ferrocarril</xsd:documentation>
            </xsd:annotation>
          </xsd:enumeration>
          <xsd:enumeration value="8.2">
            <xsd:annotation>
              <xsd:documentation>Tranvía</xsd:documentation>
            </xsd:annotation>
          </xsd:enumeration>
          <xsd:enumeration value="8.3">
            <xsd:annotation>
              <xsd:documentation>Funicular, monocarril</xsd:documentation>
            </xsd:annotation>
          </xsd:enumeration>
          <xsd:enumeration value="8.8">
            <xsd:annotation>
              <xsd:documentation>Otro vehículo férreo  especificado</xsd:documentation>
            </xsd:annotation>
          </xsd:enumeration>
          <xsd:enumeration value="8.9">
            <xsd:annotation>
              <xsd:documentation>Vehículo férreo  no especificado</xsd:documentation>
            </xsd:annotation>
          </xsd:enumeration>
          <xsd:enumeration value="9.1">
            <xsd:annotation>
              <xsd:documentation>Vehículo especial utilizado principalmente en la industria</xsd:documentation>
            </xsd:annotation>
          </xsd:enumeration>
          <xsd:enumeration value="9.2">
            <xsd:annotation>
              <xsd:documentation>Vehículo especial utilizado principalmente en la agricultura</xsd:documentation>
            </xsd:annotation>
          </xsd:enumeration>
          <xsd:enumeration value="9.3">
            <xsd:annotation>
              <xsd:documentation>Vehículo especial utilizado principalmente en la construcción</xsd:documentation>
            </xsd:annotation>
          </xsd:enumeration>
          <xsd:enumeration value="10.1">
            <xsd:annotation>
              <xsd:documentation>Motonieve</xsd:documentation>
            </xsd:annotation>
          </xsd:enumeration>
          <xsd:enumeration value="10.2">
            <xsd:annotation>
              <xsd:documentation>Aerodeslizador que transite en el suelo o en pantanos</xsd:documentation>
            </xsd:annotation>
          </xsd:enumeration>
          <xsd:enumeration value="10.8">
            <xsd:annotation>
              <xsd:documentation>Otro vehículo todo terreno especificado</xsd:documentation>
            </xsd:annotation>
          </xsd:enumeration>
          <xsd:enumeration value="10.9">
            <xsd:annotation>
              <xsd:documentation>Vehículo todo terreno no especificado</xsd:documentation>
            </xsd:annotation>
          </xsd:enumeration>
          <xsd:enumeration value="11.1">
            <xsd:annotation>
              <xsd:documentation>Barco mercante</xsd:documentation>
            </xsd:annotation>
          </xsd:enumeration>
          <xsd:enumeration value="11.2">
            <xsd:annotation>
              <xsd:documentation>Barco de servicio público (de pasajeros)</xsd:documentation>
            </xsd:annotation>
          </xsd:enumeration>
          <xsd:enumeration value="11.3">
            <xsd:annotation>
              <xsd:documentation>Bote de pesca, barco de arrastre</xsd:documentation>
            </xsd:annotation>
          </xsd:enumeration>
          <xsd:enumeration value="11.4">
            <xsd:annotation>
              <xsd:documentation>Otro vehículo acuático motorizado especificado</xsd:documentation>
            </xsd:annotation>
          </xsd:enumeration>
          <xsd:enumeration value="11.5">
            <xsd:annotation>
              <xsd:documentation>Velero, yate sin motor</xsd:documentation>
            </xsd:annotation>
          </xsd:enumeration>
          <xsd:enumeration value="11.8">
            <xsd:annotation>
              <xsd:documentation>Otro vehículo acuático sin motor especificado</xsd:documentation>
            </xsd:annotation>
          </xsd:enumeration>
          <xsd:enumeration value="11.9">
            <xsd:annotation>
              <xsd:documentation>Vehículo acuático, no especificado como motorizado o sin motor</xsd:documentation>
            </xsd:annotation>
          </xsd:enumeration>
          <xsd:enumeration value="12.1">
            <xsd:annotation>
              <xsd:documentation>Aeronave</xsd:documentation>
            </xsd:annotation>
          </xsd:enumeration>
          <xsd:enumeration value="12.2">
            <xsd:annotation>
              <xsd:documentation>Aeronave sin motor</xsd:documentation>
            </xsd:annotation>
          </xsd:enumeration>
          <xsd:enumeration value="12.4">
            <xsd:annotation>
              <xsd:documentation>Nave espacial</xsd:documentation>
            </xsd:annotation>
          </xsd:enumeration>
          <xsd:enumeration value="12.5">
            <xsd:annotation>
              <xsd:documentation>Paracaídas utilizado al saltar de una aeronave con averías</xsd:documentation>
            </xsd:annotation>
          </xsd:enumeration>
          <xsd:enumeration value="12.6">
            <xsd:annotation>
              <xsd:documentation>Paracaídas utilizado al saltar de una aeronave en buenas condiciones</xsd:documentation>
            </xsd:annotation>
          </xsd:enumeration>
          <xsd:enumeration value="12.9">
            <xsd:annotation>
              <xsd:documentation>Aeronave no especificada</xsd:documentation>
            </xsd:annotation>
          </xsd:enumeration>
          <xsd:enumeration value="98">
            <xsd:annotation>
              <xsd:documentation>Otro modo de transporte especificado</xsd:documentation>
            </xsd:annotation>
          </xsd:enumeration>
          <xsd:enumeration value="99">
            <xsd:annotation>
              <xsd:documentation>Modo de transporte no especificado</xsd:documentation>
            </xsd:annotation>
          </xsd:enumeration>
        </xsd:restriction>
      </xsd:simpleType>
      <xsd:simpleType name="STCodigo_papel_lesionado">
        <xsd:annotation>
          <xsd:documentation>Código papel lesionado</xsd:documentation>
        </xsd:annotation>
        <xsd:restriction base="xsd:positiveInteger">
          <xsd:enumeration value="1">
            <xsd:annotation>
              <xsd:documentation>Persona a pie, transeúnte</xsd:documentation>
            </xsd:annotation>
          </xsd:enumeration>
          <xsd:enumeration value="2">
            <xsd:annotation>
              <xsd:documentation>Conductor u operario</xsd:documentation>
            </xsd:annotation>
          </xsd:enumeration>
          <xsd:enumeration value="3">
            <xsd:annotation>
              <xsd:documentation>Pasajero</xsd:documentation>
            </xsd:annotation>
          </xsd:enumeration>
          <xsd:enumeration value="4">
            <xsd:annotation>
              <xsd:documentation>Persona que aborda o se baje de un vehículo</xsd:documentation>
            </xsd:annotation>
          </xsd:enumeration>
          <xsd:enumeration value="5">
            <xsd:annotation>
              <xsd:documentation>Persona en la parte exterior de un vehículo</xsd:documentation>
            </xsd:annotation>
          </xsd:enumeration>
          <xsd:enumeration value="6">
            <xsd:annotation>
              <xsd:documentation>Ocupante de vehículo no especificado de otra forma</xsd:documentation>
            </xsd:annotation>
          </xsd:enumeration>
          <xsd:enumeration value="8">
            <xsd:annotation>
              <xsd:documentation>Otro papel de la persona lesionada especificado</xsd:documentation>
            </xsd:annotation>
          </xsd:enumeration>
          <xsd:enumeration value="9">
            <xsd:annotation>
              <xsd:documentation>Rol de la persona lesionada no especificado</xsd:documentation>
            </xsd:annotation>
          </xsd:enumeration>
        </xsd:restriction>
      </xsd:simpleType>
      <xsd:simpleType name="STCodigo_contraparte">
        <xsd:annotation>
          <xsd:documentation>Código contraparte</xsd:documentation>
        </xsd:annotation>
        <xsd:restriction base="xsd:string">
          <xsd:maxLength value="4"/>
          <xsd:enumeration value="1.1">
            <xsd:annotation>
              <xsd:documentation>Persona a pie</xsd:documentation>
            </xsd:annotation>
          </xsd:enumeration>
          <xsd:enumeration value="1.2">
            <xsd:annotation>
              <xsd:documentation>Persona que use un dispositivo de transporte peatonal</xsd:documentation>
            </xsd:annotation>
          </xsd:enumeration>
          <xsd:enumeration value="2">
            <xsd:annotation>
              <xsd:documentation>Vehículo de pedal</xsd:documentation>
            </xsd:annotation>
          </xsd:enumeration>
          <xsd:enumeration value="3.1">
            <xsd:annotation>
              <xsd:documentation>Vehículo de tracción animal</xsd:documentation>
            </xsd:annotation>
          </xsd:enumeration>
          <xsd:enumeration value="3.2">
            <xsd:annotation>
              <xsd:documentation>Animal montado</xsd:documentation>
            </xsd:annotation>
          </xsd:enumeration>
          <xsd:enumeration value="3.8">
            <xsd:annotation>
              <xsd:documentation>Otro dispositivo de transporte no motorizado especificado</xsd:documentation>
            </xsd:annotation>
          </xsd:enumeration>
          <xsd:enumeration value="3.9">
            <xsd:annotation>
              <xsd:documentation>Dispositivo de transporte no motorizado no especificado</xsd:documentation>
            </xsd:annotation>
          </xsd:enumeration>
          <xsd:enumeration value="4.1">
            <xsd:annotation>
              <xsd:documentation>Bicicleta motorizada</xsd:documentation>
            </xsd:annotation>
          </xsd:enumeration>
          <xsd:enumeration value="4.2">
            <xsd:annotation>
              <xsd:documentation>Motocicleta</xsd:documentation>
            </xsd:annotation>
          </xsd:enumeration>
          <xsd:enumeration value="4.8">
            <xsd:annotation>
              <xsd:documentation>Otro vehículo motorizado de dos ruedas especificado</xsd:documentation>
            </xsd:annotation>
          </xsd:enumeration>
          <xsd:enumeration value="4.9">
            <xsd:annotation>
              <xsd:documentation>Vehículo motorizado de dos ruedas no especificado</xsd:documentation>
            </xsd:annotation>
          </xsd:enumeration>
          <xsd:enumeration value="5">
            <xsd:annotation>
              <xsd:documentation>Vehículo motorizado de tres ruedas</xsd:documentation>
            </xsd:annotation>
          </xsd:enumeration>
          <xsd:enumeration value="6.1">
            <xsd:annotation>
              <xsd:documentation>Carro motorizado, vehículo station wagon, furgoneta pequeña para pasajeros, vehículo tipo jeep, vehículo utilitario deportivo, 4x4</xsd:documentation>
            </xsd:annotation>
          </xsd:enumeration>
          <xsd:enumeration value="6.2">
            <xsd:annotation>
              <xsd:documentation>minibús, furgoneta de pasajeros</xsd:documentation>
            </xsd:annotation>
          </xsd:enumeration>
          <xsd:enumeration value="6.3">
            <xsd:annotation>
              <xsd:documentation>Camioneta de platón, furgoneta para transportar bienes o de trabajo, ambulancia, carro casa</xsd:documentation>
            </xsd:annotation>
          </xsd:enumeration>
          <xsd:enumeration value="6.4">
            <xsd:annotation>
              <xsd:documentation>Vehículo de transporte liviano de cuatro o más ruedas utilizado en actividades deportivas y de tiempo libre</xsd:documentation>
            </xsd:annotation>
          </xsd:enumeration>
          <xsd:enumeration value="6.8">
            <xsd:annotation>
              <xsd:documentation>Otro vehículo de transporte liviano de cuatro o más ruedas especificado</xsd:documentation>
            </xsd:annotation>
          </xsd:enumeration>
          <xsd:enumeration value="6.9">
            <xsd:annotation>
              <xsd:documentation>Vehículo de transporte liviano de cuatro o más ruedas no especificado</xsd:documentation>
            </xsd:annotation>
          </xsd:enumeration>
          <xsd:enumeration value="7.1">
            <xsd:annotation>
              <xsd:documentation>Bus</xsd:documentation>
            </xsd:annotation>
          </xsd:enumeration>
          <xsd:enumeration value="7.2">
            <xsd:annotation>
              <xsd:documentation>Camión</xsd:documentation>
            </xsd:annotation>
          </xsd:enumeration>
          <xsd:enumeration value="7.8">
            <xsd:annotation>
              <xsd:documentation>Otro vehículo de transporte pesado especificado</xsd:documentation>
            </xsd:annotation>
          </xsd:enumeration>
          <xsd:enumeration value="7.9">
            <xsd:annotation>
              <xsd:documentation>Vehículo de transporte pesado no especificado</xsd:documentation>
            </xsd:annotation>
          </xsd:enumeration>
          <xsd:enumeration value="8.1">
            <xsd:annotation>
              <xsd:documentation>Tren ferrocarril</xsd:documentation>
            </xsd:annotation>
          </xsd:enumeration>
          <xsd:enumeration value="8.2">
            <xsd:annotation>
              <xsd:documentation>Tranvía</xsd:documentation>
            </xsd:annotation>
          </xsd:enumeration>
          <xsd:enumeration value="8.3">
            <xsd:annotation>
              <xsd:documentation>Funicular, monocarril</xsd:documentation>
            </xsd:annotation>
          </xsd:enumeration>
          <xsd:enumeration value="8.8">
            <xsd:annotation>
              <xsd:documentation>Otro vehículo férreo  especificado</xsd:documentation>
            </xsd:annotation>
          </xsd:enumeration>
          <xsd:enumeration value="8.9">
            <xsd:annotation>
              <xsd:documentation>Vehículo férreo  no especificado</xsd:documentation>
            </xsd:annotation>
          </xsd:enumeration>
          <xsd:enumeration value="9.1">
            <xsd:annotation>
              <xsd:documentation>Vehículo especial usado en la industria</xsd:documentation>
            </xsd:annotation>
          </xsd:enumeration>
          <xsd:enumeration value="9.2">
            <xsd:annotation>
              <xsd:documentation>Vehículo especial usado en la agricultura</xsd:documentation>
            </xsd:annotation>
          </xsd:enumeration>
          <xsd:enumeration value="9.3">
            <xsd:annotation>
              <xsd:documentation>Vehículo especial usado en la construcción</xsd:documentation>
            </xsd:annotation>
          </xsd:enumeration>
          <xsd:enumeration value="10.1">
            <xsd:annotation>
              <xsd:documentation>Motonieve</xsd:documentation>
            </xsd:annotation>
          </xsd:enumeration>
          <xsd:enumeration value="10.2">
            <xsd:annotation>
              <xsd:documentation>Aerodeslizador que transite en el suelo o en pantanos</xsd:documentation>
            </xsd:annotation>
          </xsd:enumeration>
          <xsd:enumeration value="10.8">
            <xsd:annotation>
              <xsd:documentation>Otro vehículo todo terreno especificado</xsd:documentation>
            </xsd:annotation>
          </xsd:enumeration>
          <xsd:enumeration value="10.9">
            <xsd:annotation>
              <xsd:documentation>Vehículo todo terreno no especificado</xsd:documentation>
            </xsd:annotation>
          </xsd:enumeration>
          <xsd:enumeration value="11.1">
            <xsd:annotation>
              <xsd:documentation>Barco mercante</xsd:documentation>
            </xsd:annotation>
          </xsd:enumeration>
          <xsd:enumeration value="11.2">
            <xsd:annotation>
              <xsd:documentation>Barco de servicio público (de pasajeros)</xsd:documentation>
            </xsd:annotation>
          </xsd:enumeration>
          <xsd:enumeration value="11.3">
            <xsd:annotation>
              <xsd:documentation>Bote de pesca, barco de arrastre</xsd:documentation>
            </xsd:annotation>
          </xsd:enumeration>
          <xsd:enumeration value="11.4">
            <xsd:annotation>
              <xsd:documentation>Otro vehículo acuático motorizado especificado</xsd:documentation>
            </xsd:annotation>
          </xsd:enumeration>
          <xsd:enumeration value="11.5">
            <xsd:annotation>
              <xsd:documentation>Velero, yate sin motor</xsd:documentation>
            </xsd:annotation>
          </xsd:enumeration>
          <xsd:enumeration value="11.8">
            <xsd:annotation>
              <xsd:documentation>Otro vehículo acuático sin motor</xsd:documentation>
            </xsd:annotation>
          </xsd:enumeration>
          <xsd:enumeration value="11.9">
            <xsd:annotation>
              <xsd:documentation>Vehículo acuático, no especificado como motorizado o sin motor</xsd:documentation>
            </xsd:annotation>
          </xsd:enumeration>
          <xsd:enumeration value="12.1">
            <xsd:annotation>
              <xsd:documentation>Aeronave con motor</xsd:documentation>
            </xsd:annotation>
          </xsd:enumeration>
          <xsd:enumeration value="12.2">
            <xsd:annotation>
              <xsd:documentation>Aeronave sin motor</xsd:documentation>
            </xsd:annotation>
          </xsd:enumeration>
          <xsd:enumeration value="12.4">
            <xsd:annotation>
              <xsd:documentation>Nave espacial</xsd:documentation>
            </xsd:annotation>
          </xsd:enumeration>
          <xsd:enumeration value="12.5">
            <xsd:annotation>
              <xsd:documentation>Paracaídas utilizado al saltar de una aeronave con averías</xsd:documentation>
            </xsd:annotation>
          </xsd:enumeration>
          <xsd:enumeration value="12.6">
            <xsd:annotation>
              <xsd:documentation>Paracaídas utilizado al saltar de una aeronave en buenas condiciones</xsd:documentation>
            </xsd:annotation>
          </xsd:enumeration>
          <xsd:enumeration value="12.9">
            <xsd:annotation>
              <xsd:documentation>Aeronave no especificada</xsd:documentation>
            </xsd:annotation>
          </xsd:enumeration>
          <xsd:enumeration value="13.1">
            <xsd:annotation>
              <xsd:documentation>Vehículo estacionado a un lado de la carretera o en un estacionamiento de vehículos</xsd:documentation>
            </xsd:annotation>
          </xsd:enumeration>
          <xsd:enumeration value="13.2">
            <xsd:annotation>
              <xsd:documentation>Objeto pequeño desprendido</xsd:documentation>
            </xsd:annotation>
          </xsd:enumeration>
          <xsd:enumeration value="13.3">
            <xsd:annotation>
              <xsd:documentation>Objeto fijo pequeño o ligero</xsd:documentation>
            </xsd:annotation>
          </xsd:enumeration>
          <xsd:enumeration value="13.4">
            <xsd:annotation>
              <xsd:documentation>Objeto fijo grande o pesado</xsd:documentation>
            </xsd:annotation>
          </xsd:enumeration>
          <xsd:enumeration value="13.8">
            <xsd:annotation>
              <xsd:documentation>Otro objeto estacionario o fijo especificado</xsd:documentation>
            </xsd:annotation>
          </xsd:enumeration>
          <xsd:enumeration value="13.9">
            <xsd:annotation>
              <xsd:documentation>Objeto estacionario o fijo no especificado</xsd:documentation>
            </xsd:annotation>
          </xsd:enumeration>
          <xsd:enumeration value="14.1">
            <xsd:annotation>
              <xsd:documentation>Animal descuidado</xsd:documentation>
            </xsd:annotation>
          </xsd:enumeration>
          <xsd:enumeration value="14.2">
            <xsd:annotation>
              <xsd:documentation>Animal arreado</xsd:documentation>
            </xsd:annotation>
          </xsd:enumeration>
          <xsd:enumeration value="14.8">
            <xsd:annotation>
              <xsd:documentation>Otro animal especificado</xsd:documentation>
            </xsd:annotation>
          </xsd:enumeration>
          <xsd:enumeration value="14.9">
            <xsd:annotation>
              <xsd:documentation>Animal no especificado</xsd:documentation>
            </xsd:annotation>
          </xsd:enumeration>
          <xsd:enumeration value="15.1">
            <xsd:annotation>
              <xsd:documentation>Movimiento repentino de un vehículo, sin colisión, que resulte en lesión</xsd:documentation>
            </xsd:annotation>
          </xsd:enumeration>
          <xsd:enumeration value="15.2">
            <xsd:annotation>
              <xsd:documentation>Volcada de un vehículo sin colisión</xsd:documentation>
            </xsd:annotation>
          </xsd:enumeration>
          <xsd:enumeration value="15.9">
            <xsd:annotation>
              <xsd:documentation>Sin contraparte: no especificado</xsd:documentation>
            </xsd:annotation>
          </xsd:enumeration>
          <xsd:enumeration value="98">
            <xsd:annotation>
              <xsd:documentation>Otra contraparte especificada</xsd:documentation>
            </xsd:annotation>
          </xsd:enumeration>
          <xsd:enumeration value="99">
            <xsd:annotation>
              <xsd:documentation>Contraparte no especificada</xsd:documentation>
            </xsd:annotation>
          </xsd:enumeration>
        </xsd:restriction>
      </xsd:simpleType>
      <xsd:simpleType name="STCodigo_Tipo_evento">
        <xsd:annotation>
          <xsd:documentation>Código Tipo de evento</xsd:documentation>
        </xsd:annotation>
        <xsd:restriction base="xsd:positiveInteger">
          <xsd:enumeration value="1">
            <xsd:annotation>
              <xsd:documentation>Evento relacionado con la lesión de tránsito de transporte terrestre</xsd:documentation>
            </xsd:annotation>
          </xsd:enumeration>
          <xsd:enumeration value="2">
            <xsd:annotation>
              <xsd:documentation>Evento relacionado con la lesión  de transporte terrestre no considerada de tránsito</xsd:documentation>
            </xsd:annotation>
          </xsd:enumeration>
          <xsd:enumeration value="3">
            <xsd:annotation>
              <xsd:documentation>Evento relacionado con la lesión de transporte terrestre - sin especificar entre tránsito o no considerado de tránsito</xsd:documentation>
            </xsd:annotation>
          </xsd:enumeration>
          <xsd:enumeration value="4">
            <xsd:annotation>
              <xsd:documentation>Vehículo de transporte como sitio del evento que ocasionó la lesión</xsd:documentation>
            </xsd:annotation>
          </xsd:enumeration>
          <xsd:enumeration value="5">
            <xsd:annotation>
              <xsd:documentation>Choque o colisión de transporte acuático</xsd:documentation>
            </xsd:annotation>
          </xsd:enumeration>
          <xsd:enumeration value="6">
            <xsd:annotation>
              <xsd:documentation>Choque o colisión de transporte aéreo o espacial</xsd:documentation>
            </xsd:annotation>
          </xsd:enumeration>
          <xsd:enumeration value="8">
            <xsd:annotation>
              <xsd:documentation>Otro tipo de evento especificado, relacionado con la lesión de transporte</xsd:documentation>
            </xsd:annotation>
          </xsd:enumeration>
          <xsd:enumeration value="9">
            <xsd:annotation>
              <xsd:documentation>Tipo de evento, no especificado, relacionado con la lesión de transporte</xsd:documentation>
            </xsd:annotation>
          </xsd:enumeration>
        </xsd:restriction>
      </xsd:simpleType>
      <xsd:simpleType name="STCodigo_ubicacion_lesion">
        <xsd:annotation>
          <xsd:documentation>CODIGOS DE UBICACION DE LESIONES</xsd:documentation>
        </xsd:annotation>
        <xsd:restriction base="xsd:string">
          <xsd:maxLength value="3"/>
          <xsd:enumeration value="1.1">
            <xsd:annotation>
              <xsd:documentation>Cuero cabelludo, cráneo, cerebro y nervios y vasos sanguíneos del cráneo</xsd:documentation>
            </xsd:annotation>
          </xsd:enumeration>
          <xsd:enumeration value="1.2">
            <xsd:annotation>
              <xsd:documentation>Oreja(s)</xsd:documentation>
            </xsd:annotation>
          </xsd:enumeration>
          <xsd:enumeration value="1.3">
            <xsd:annotation>
              <xsd:documentation>Ojo(s)</xsd:documentation>
            </xsd:annotation>
          </xsd:enumeration>
          <xsd:enumeration value="1.4">
            <xsd:annotation>
              <xsd:documentation>Diente(s)</xsd:documentation>
            </xsd:annotation>
          </xsd:enumeration>
          <xsd:enumeration value="1.5">
            <xsd:annotation>
              <xsd:documentation>Otros sitios específicos de la región facial</xsd:documentation>
            </xsd:annotation>
          </xsd:enumeration>
          <xsd:enumeration value="1.7">
            <xsd:annotation>
              <xsd:documentation>Cabeza, lesiones múltiples</xsd:documentation>
            </xsd:annotation>
          </xsd:enumeration>
          <xsd:enumeration value="1.8">
            <xsd:annotation>
              <xsd:documentation>Cabeza, otros sitios específicos no clasificados bajo otros epígrafes</xsd:documentation>
            </xsd:annotation>
          </xsd:enumeration>
          <xsd:enumeration value="1.9">
            <xsd:annotation>
              <xsd:documentation>Cabeza, sitio no especificado</xsd:documentation>
            </xsd:annotation>
          </xsd:enumeration>
          <xsd:enumeration value="2.1">
            <xsd:annotation>
              <xsd:documentation>Médula espinal y vértebras</xsd:documentation>
            </xsd:annotation>
          </xsd:enumeration>
          <xsd:enumeration value="2.8">
            <xsd:annotation>
              <xsd:documentation>Cuello, otros sitios específicos, no clasificados bajo otros epígrafes</xsd:documentation>
            </xsd:annotation>
          </xsd:enumeration>
          <xsd:enumeration value="2.9">
            <xsd:annotation>
              <xsd:documentation>Cuello, sitio no especificado</xsd:documentation>
            </xsd:annotation>
          </xsd:enumeration>
          <xsd:enumeration value="3.1">
            <xsd:annotation>
              <xsd:documentation>Médula espinal y vértebras</xsd:documentation>
            </xsd:annotation>
          </xsd:enumeration>
          <xsd:enumeration value="3.8">
            <xsd:annotation>
              <xsd:documentation>Espalda, otros sitios no clasificados bajo otros epígrafes</xsd:documentation>
            </xsd:annotation>
          </xsd:enumeration>
          <xsd:enumeration value="3.9">
            <xsd:annotation>
              <xsd:documentation>Espalda, sitio no especificado</xsd:documentation>
            </xsd:annotation>
          </xsd:enumeration>
          <xsd:enumeration value="4.1">
            <xsd:annotation>
              <xsd:documentation>Tórax (inclusive las costillas, el esternón y los omóplatos)</xsd:documentation>
            </xsd:annotation>
          </xsd:enumeration>
          <xsd:enumeration value="4.2">
            <xsd:annotation>
              <xsd:documentation>Otros sitios del tórax (inclusive los órganos internos)</xsd:documentation>
            </xsd:annotation>
          </xsd:enumeration>
          <xsd:enumeration value="4.3">
            <xsd:annotation>
              <xsd:documentation>Región pelviana y abdominal (inclusive los órganos internos)</xsd:documentation>
            </xsd:annotation>
          </xsd:enumeration>
          <xsd:enumeration value="4.4">
            <xsd:annotation>
              <xsd:documentation>Organos genitales externos</xsd:documentation>
            </xsd:annotation>
          </xsd:enumeration>
          <xsd:enumeration value="4.7">
            <xsd:annotation>
              <xsd:documentation>Torso, lesiones múltiples</xsd:documentation>
            </xsd:annotation>
          </xsd:enumeration>
          <xsd:enumeration value="4.8">
            <xsd:annotation>
              <xsd:documentation>Torso, otros sitios específicos no clasificados bajo otros epígrafes</xsd:documentation>
            </xsd:annotation>
          </xsd:enumeration>
          <xsd:enumeration value="4.9">
            <xsd:annotation>
              <xsd:documentation>Torso y órganos internos, sitio no especificado</xsd:documentation>
            </xsd:annotation>
          </xsd:enumeration>
          <xsd:enumeration value="5.1">
            <xsd:annotation>
              <xsd:documentation>Hombro y articulación escapulohumeral</xsd:documentation>
            </xsd:annotation>
          </xsd:enumeration>
          <xsd:enumeration value="5.2">
            <xsd:annotation>
              <xsd:documentation>Brazo, incluido el codo</xsd:documentation>
            </xsd:annotation>
          </xsd:enumeration>
          <xsd:enumeration value="5.3">
            <xsd:annotation>
              <xsd:documentation>Muñeca</xsd:documentation>
            </xsd:annotation>
          </xsd:enumeration>
          <xsd:enumeration value="5.4">
            <xsd:annotation>
              <xsd:documentation>Mano</xsd:documentation>
            </xsd:annotation>
          </xsd:enumeration>
          <xsd:enumeration value="5.5">
            <xsd:annotation>
              <xsd:documentation>Pulgar</xsd:documentation>
            </xsd:annotation>
          </xsd:enumeration>
          <xsd:enumeration value="5.6">
            <xsd:annotation>
              <xsd:documentation>Otro(s) dedo(s)</xsd:documentation>
            </xsd:annotation>
          </xsd:enumeration>
          <xsd:enumeration value="5.7">
            <xsd:annotation>
              <xsd:documentation>Miembros superiores, lesiones múltiples</xsd:documentation>
            </xsd:annotation>
          </xsd:enumeration>
          <xsd:enumeration value="5.8">
            <xsd:annotation>
              <xsd:documentation>Miembros superiores, otros sitios específicos no clasificados bajo otros epígrafes</xsd:documentation>
            </xsd:annotation>
          </xsd:enumeration>
          <xsd:enumeration value="5.9">
            <xsd:annotation>
              <xsd:documentation>Miembros superiores, sitio no especificado</xsd:documentation>
            </xsd:annotation>
          </xsd:enumeration>
          <xsd:enumeration value="6.1">
            <xsd:annotation>
              <xsd:documentation>Cadera y articulación coxofemoral</xsd:documentation>
            </xsd:annotation>
          </xsd:enumeration>
          <xsd:enumeration value="6.2">
            <xsd:annotation>
              <xsd:documentation>Pierna, incluida la rodilla</xsd:documentation>
            </xsd:annotation>
          </xsd:enumeration>
          <xsd:enumeration value="6.3">
            <xsd:annotation>
              <xsd:documentation>Tobillo</xsd:documentation>
            </xsd:annotation>
          </xsd:enumeration>
          <xsd:enumeration value="6.4">
            <xsd:annotation>
              <xsd:documentation>Pie</xsd:documentation>
            </xsd:annotation>
          </xsd:enumeration>
          <xsd:enumeration value="6.5">
            <xsd:annotation>
              <xsd:documentation>Dedo(s) del pie</xsd:documentation>
            </xsd:annotation>
          </xsd:enumeration>
          <xsd:enumeration value="6.7">
            <xsd:annotation>
              <xsd:documentation>Miembros inferiores, lesiones múltiples</xsd:documentation>
            </xsd:annotation>
          </xsd:enumeration>
          <xsd:enumeration value="6.8">
            <xsd:annotation>
              <xsd:documentation>Miembros inferiores, otros sitios específicos no clasificados bajo otros epígrafes</xsd:documentation>
            </xsd:annotation>
          </xsd:enumeration>
          <xsd:enumeration value="6.9">
            <xsd:annotation>
              <xsd:documentation>Miembros inferiores, sitio no especificado</xsd:documentation>
            </xsd:annotation>
          </xsd:enumeration>
          <xsd:enumeration value="7.1">
            <xsd:annotation>
              <xsd:documentation>Efectos sistémicos (como, por ejemplo, los producidos por envenenamiento o infección)</xsd:documentation>
            </xsd:annotation>
          </xsd:enumeration>
          <xsd:enumeration value="7.8">
            <xsd:annotation>
              <xsd:documentation>Múltiples sitios anatómicos afectados</xsd:documentation>
            </xsd:annotation>
          </xsd:enumeration>
          <xsd:enumeration value="9">
            <xsd:annotation>
              <xsd:documentation>Otras partes del cuerpo lesionadas</xsd:documentation>
            </xsd:annotation>
          </xsd:enumeration>
          <xsd:enumeration value="10">
            <xsd:annotation>
              <xsd:documentation>Parte del cuerpo lesionada no especificada</xsd:documentation>
            </xsd:annotation>
          </xsd:enumeration>
        </xsd:restriction>
      </xsd:simpleType>
      <xsd:simpleType name="STCriterio_gravedad">
        <xsd:annotation>
          <xsd:documentation>Criterio de Gravedad</xsd:documentation>
        </xsd:annotation>
        <xsd:restriction base="xsd:positiveInteger">
          <xsd:enumeration value="1">
            <xsd:annotation>
              <xsd:documentation>Otro</xsd:documentation>
            </xsd:annotation>
          </xsd:enumeration>
          <xsd:enumeration value="2">
            <xsd:annotation>
              <xsd:documentation>Grave</xsd:documentation>
            </xsd:annotation>
          </xsd:enumeration>
          <xsd:enumeration value="3">
            <xsd:annotation>
              <xsd:documentation>Fatal</xsd:documentation>
            </xsd:annotation>
          </xsd:enumeration>
        </xsd:restriction>
      </xsd:simpleType>
      <xsd:simpleType name="STCriterio_gravedad_RALF">
        <xsd:annotation>
          <xsd:documentation>Criterio de Gravedad para efectos de las notificaciones RALF</xsd:documentation>
        </xsd:annotation>
        <xsd:restriction base="xsd:positiveInteger">
          <xsd:enumeration value="1">
            <xsd:annotation>
              <xsd:documentation>Muerte del trabajador</xsd:documentation>
            </xsd:annotation>
          </xsd:enumeration>
          <xsd:enumeration value="2">
            <xsd:annotation>
              <xsd:documentation>Desaparecido producto del accidente</xsd:documentation>
            </xsd:annotation>
          </xsd:enumeration>
          <xsd:enumeration value="3">
            <xsd:annotation>
              <xsd:documentation>Maniobras de reanimación</xsd:documentation>
            </xsd:annotation>
          </xsd:enumeration>
          <xsd:enumeration value="4">
            <xsd:annotation>
              <xsd:documentation>Maniobras de rescate</xsd:documentation>
            </xsd:annotation>
          </xsd:enumeration>
          <xsd:enumeration value="5">
            <xsd:annotation>
              <xsd:documentation>Caída de altura de más de 2 m.</xsd:documentation>
            </xsd:annotation>
          </xsd:enumeration>
          <xsd:enumeration value="6">
            <xsd:annotation>
              <xsd:documentation>Amputación traumática</xsd:documentation>
            </xsd:annotation>
          </xsd:enumeration>
          <xsd:enumeration value="7">
            <xsd:annotation>
              <xsd:documentation>Número de trabajadores afecta el desarrollo normal de la faena</xsd:documentation>
            </xsd:annotation>
          </xsd:enumeration>
        </xsd:restriction>
      </xsd:simpleType>
      <xsd:simpleType name="STTipo_accidente">
        <xsd:annotation>
          <xsd:documentation>Tipo de Accidente</xsd:documentation>
        </xsd:annotation>
        <xsd:restriction base="xsd:positiveInteger">
          <xsd:enumeration value="1">
            <xsd:annotation>
              <xsd:documentation>Accidente del Trabajo</xsd:documentation>
            </xsd:annotation>
          </xsd:enumeration>
          <xsd:enumeration value="2">
            <xsd:annotation>
              <xsd:documentation>Accidente de Trayecto</xsd:documentation>
            </xsd:annotation>
          </xsd:enumeration>
        </xsd:restriction>
      </xsd:simpleType>
      <xsd:simpleType name="STTipo_accidente_trayecto">
        <xsd:annotation>
          <xsd:documentation>Tipo de Accidente de Trayecto</xsd:documentation>
        </xsd:annotation>
        <xsd:restriction base="xsd:positiveInteger">
          <xsd:enumeration value="1">
            <xsd:annotation>
              <xsd:documentation>Domicilio-trabajo</xsd:documentation>
            </xsd:annotation>
          </xsd:enumeration>
          <xsd:enumeration value="2">
            <xsd:annotation>
              <xsd:documentation>Entre dos trabajos</xsd:documentation>
            </xsd:annotation>
          </xsd:enumeration>
          <xsd:enumeration value="3">
            <xsd:annotation>
              <xsd:documentation>Trabajo-domicilio</xsd:documentation>
            </xsd:annotation>
          </xsd:enumeration>
        </xsd:restriction>
      </xsd:simpleType>
      <xsd:simpleType name="STMedio_prueba_accidente">
        <xsd:annotation>
          <xsd:documentation>Medio de Prueba (sólo para Accidente de Trayecto )</xsd:documentation>
        </xsd:annotation>
        <xsd:restriction base="xsd:positiveInteger">
          <xsd:enumeration value="1">
            <xsd:annotation>
              <xsd:documentation>Parte Carabineros</xsd:documentation>
            </xsd:annotation>
          </xsd:enumeration>
          <xsd:enumeration value="2">
            <xsd:annotation>
              <xsd:documentation>Testigos</xsd:documentation>
            </xsd:annotation>
          </xsd:enumeration>
          <xsd:enumeration value="3">
            <xsd:annotation>
              <xsd:documentation>Declaración</xsd:documentation>
            </xsd:annotation>
          </xsd:enumeration>
          <xsd:enumeration value="4">
            <xsd:annotation>
              <xsd:documentation>Otro</xsd:documentation>
            </xsd:annotation>
          </xsd:enumeration>
        </xsd:restriction>
      </xsd:simpleType>
      <xsd:simpleType name="STClasificacion_denunciante">
        <xsd:annotation>
          <xsd:documentation>Clasificación del denunciante (según Ley 16.744)</xsd:documentation>
        </xsd:annotation>
        <xsd:restriction base="xsd:positiveInteger">
          <xsd:enumeration value="1">
            <xsd:annotation>
              <xsd:documentation>Empleador</xsd:documentation>
            </xsd:annotation>
          </xsd:enumeration>
          <xsd:enumeration value="2">
            <xsd:annotation>
              <xsd:documentation>Trabajador</xsd:documentation>
            </xsd:annotation>
          </xsd:enumeration>
          <xsd:enumeration value="3">
            <xsd:annotation>
              <xsd:documentation>Familiar</xsd:documentation>
            </xsd:annotation>
          </xsd:enumeration>
          <xsd:enumeration value="4">
            <xsd:annotation>
              <xsd:documentation>Comité Paritario de Higiene y Seguridad</xsd:documentation>
            </xsd:annotation>
          </xsd:enumeration>
          <xsd:enumeration value="5">
            <xsd:annotation>
              <xsd:documentation>Medico tratante</xsd:documentation>
            </xsd:annotation>
          </xsd:enumeration>
          <xsd:enumeration value="6">
            <xsd:annotation>
              <xsd:documentation>Empresa usuaria</xsd:documentation>
            </xsd:annotation>
          </xsd:enumeration>
          <xsd:enumeration value="7">
            <xsd:annotation>
              <xsd:documentation>Organismo administrador</xsd:documentation>
            </xsd:annotation>
          </xsd:enumeration>
          <xsd:enumeration value="8">
            <xsd:annotation>
              <xsd:documentation>Otro</xsd:documentation>
            </xsd:annotation>
          </xsd:enumeration>
        </xsd:restriction>
      </xsd:simpleType>
      <xsd:simpleType name="STTipo_accidente_enfermedad">
        <xsd:annotation>
          <xsd:documentation>Tipo de Accidente o Enfermedad</xsd:documentation>
        </xsd:annotation>
        <xsd:restriction base="xsd:positiveInteger">
          <xsd:enumeration value="1">
            <xsd:annotation>
              <xsd:documentation>Accidente del Trabajo</xsd:documentation>
              <xsd:documentation>De acuerdo a lo establecido en el artículo 5° de la Ley N° 16.744, se entiende por accidente del trabajo toda lesión que una persona sufra a causa o con ocasión de su trabajo, y que le produzca incapacidad temporal o permanente o muerte. Se excluyen los accidentes ocurridos a dirigentes sindicales en el desempeño de sus labores sindicales, y los accidentes de trayecto, los que se incluyen en otras opciones.
                    </xsd:documentation>
            </xsd:annotation>
          </xsd:enumeration>
          <xsd:enumeration value="2">
            <xsd:annotation>
              <xsd:documentation>Accidente de Trayecto</xsd:documentation>
              <xsd:documentation>Se entenderá por accidente de trayecto a toda lesión que un trabajador protegido por el Seguro de la Ley N° 16.744 sufra en el trayecto directo, de ida o regreso, entre la habitación y el lugar de trabajo o entre dos lugares de trabajo de distintos empleadores, que le produzca incapacidad temporal  o permanente o muerte.
                    </xsd:documentation>
            </xsd:annotation>
          </xsd:enumeration>
          <xsd:enumeration value="3">
            <xsd:annotation>
              <xsd:documentation>Enfermedad Profesional</xsd:documentation>
              <xsd:documentation>Se entenderá por enfermedad profesional a toda aquella causada de una manera directa por el ejercicio de la profesión o el trabajo que realice una persona y que le produzca incapacidad temporal, o permanente o muerte.
                    </xsd:documentation>
            </xsd:annotation>
          </xsd:enumeration>
          <xsd:enumeration value="4">
            <xsd:annotation>
              <xsd:documentation>Accidente ocurrido a causa o con ocasión del trabajo con Alta Inmediata</xsd:documentation>
              <xsd:documentation>Se entenderá por accidente ocurrido a causa o con ocasión del trabajo con Alta Inmediata a toda lesión que un trabajador protegido por el Seguro de la Ley N° 16.744 sufra a causa o con ocasión de su trabajo otorgándosele el “Alta Inmediata”, cuando el profesional competente determina que el trabajador no requiere guardar reposo y puede reintegrarse de inmediato a su trabajo.
                    </xsd:documentation>
            </xsd:annotation>
          </xsd:enumeration>
          <xsd:enumeration value="5">
            <xsd:annotation>
              <xsd:documentation>Enfermedad laboral con Alta Inmediata y/o sin Incapacidad Permanente</xsd:documentation>
              <xsd:documentation>Se entenderá por enfermedad laboral con Alta Inmediata y/o sin Incapacidad Permanente a toda aquella enfermedad causada de una manera directa por el ejercicio de la profesión o el trabajo que realice una persona cuando el profesional competente determina que el trabajador no requiere guardar reposo y/o no presenta una incapacidad permanente.
                    </xsd:documentation>
            </xsd:annotation>
          </xsd:enumeration>
          <xsd:enumeration value="6">
            <xsd:annotation>
              <xsd:documentation>Accidente Común</xsd:documentation>
              <xsd:documentation>Se entenderá por accidente común a toda lesión que un trabajador protegido por el Seguro de la Ley N° 16.744 sufra a causa o con ocasión de situaciones, condiciones o factores no laborales, estando excluidos, por tanto, de esta clasificación aquellos que permitan su calificación como un accidente del trabajo o accidente ocurrido a causa o con ocasión del trabajo con Alta Inmediata, o accidente de trayecto o accidente ocurrido en el trayecto con Alta Inmediata, independientemente de las consecuencias de dicha lesión.
                    </xsd:documentation>
            </xsd:annotation>
          </xsd:enumeration>
          <xsd:enumeration value="7">
            <xsd:annotation>
              <xsd:documentation>Enfermedad Común</xsd:documentation>
              <xsd:documentation>Se entenderá por enfermedad común a toda aquella causada por situaciones, condiciones o factores no laborales, es decir, no atribuibles en forma directa a las condiciones de trabajo, independientemente de las consecuencias de dicha enfermedad, estando excluidos, por tanto, de esta clasificación aquellas que permitan su calificación como una enfermedad profesional o enfermedad laboral con Alta Inmediata y/o sin Incapacidad Permanente, independientemente de las consecuencias de dicha lesión.
                    </xsd:documentation>
            </xsd:annotation>
          </xsd:enumeration>
          <xsd:enumeration value="8">
            <xsd:annotation>
              <xsd:documentation>Siniestro de trabajador no protegido por la Ley N° 16.744</xsd:documentation>
              <xsd:documentation>Se entenderá por siniestro de trabajador no protegido por la Ley N° 16.744 en aquellos casos en que el organismo administrador constata que el accidentado o enfermo no es un trabajador dependiente, o es un trabajador independiente que no se encuentra cubierto por el Seguro de la Ley N° 16.744.
                    </xsd:documentation>
            </xsd:annotation>
          </xsd:enumeration>
          <xsd:enumeration value="9">
            <xsd:annotation>
              <xsd:documentation>Accidente ocurrido en el trayecto con Alta Inmediata</xsd:documentation>
              <xsd:documentation>Se entenderá por accidente ocurrido en el trayecto con Alta Inmediata a  toda lesión que un trabajador protegido por el Seguro de la Ley N° 16.744 sufra en el trayecto directo, de ida o regreso, entre la habitación y el lugar de trabajo o entre dos lugares de trabajo de distintos empleadores, y se le otorga el “Alta Inmediata” porque el profesional competente determina que el trabajador no requiere guardar reposo y puede reintegrarse de inmediato a su trabajo.</xsd:documentation>
            </xsd:annotation>
          </xsd:enumeration>
          <xsd:enumeration value="10">
            <xsd:annotation>
              <xsd:documentation>Accidente de dirigente sindical en cometido gremial</xsd:documentation>
              <xsd:documentation>Se entenderá por accidente de dirigente sindical en cometido gremial aquellos sufridos por los dirigentes de instituciones sindicales a causa o con ocasión del desempeño de sus cometidos gremiales.</xsd:documentation>
            </xsd:annotation>
          </xsd:enumeration>
          <xsd:enumeration value="11">
            <xsd:annotation>
              <xsd:documentation>Accidente debido a fuerza mayor extraña ajena al trabajo</xsd:documentation>
              <xsd:documentation>Se entenderá por accidente debido a fuerza mayor extraña ajena al trabajo aquellos que afecten a un trabajador protegido por el Seguro de la Ley N° 16.744 que no tengan relación alguna con el trabajo, sin embargo, afectan al trabajador durante el desempeño de su labor o mientras está en el lugar de trabajo.</xsd:documentation>
            </xsd:annotation>
          </xsd:enumeration>
          <xsd:enumeration value="12">
            <xsd:annotation>
              <xsd:documentation>No se detecta Enfermedad</xsd:documentation>
              <xsd:documentation>Se entenderá que no se detecta enfermedad cuando el médico tratante luego de analizar el caso considerando los resultados de las evaluaciones que estimó necesarios para determinar la existencia de alguna enfermedad, ya sea de origen laboral o común, así lo determina.</xsd:documentation>
            </xsd:annotation>
          </xsd:enumeration>
          <xsd:enumeration value="13">
            <xsd:annotation>
              <xsd:documentation>Derivación a otro organismo administrador</xsd:documentation>
              <xsd:documentation>Esta opción de calificación se deberá utilizar en aquellos casos en que la denuncia DIAT o DIEP realizada involucra a un trabajador de una empresa adherida o afiliada a un organismo administrador del Seguro de la Ley N°16.744 distinto al que la informó originalmente al SISESAT.</xsd:documentation>
            </xsd:annotation>
          </xsd:enumeration>
        </xsd:restriction>
      </xsd:simpleType>
      <xsd:simpleType name="STOrganismo">
        <xsd:annotation>
          <xsd:documentation>CODIGOS DE ORGANISMOS ADMINISTRADORES DE LA LEY</xsd:documentation>
        </xsd:annotation>
        <xsd:restriction base="xsd:positiveInteger">
          <xsd:enumeration value="11">
            <xsd:annotation>
              <xsd:documentation>ASOCIACIÓN CHILENA DE SEGURIDAD</xsd:documentation>
            </xsd:annotation>
          </xsd:enumeration>
          <xsd:enumeration value="12">
            <xsd:annotation>
              <xsd:documentation>INSTITUTO DE SEGURIDAD DEL TRABAJO</xsd:documentation>
            </xsd:annotation>
          </xsd:enumeration>
          <xsd:enumeration value="13">
            <xsd:annotation>
              <xsd:documentation>MUTUAL DE SEGURIDAD DE LA CÁMARA CHILENA DE LA CONSTRUCCIÓN</xsd:documentation>
            </xsd:annotation>
          </xsd:enumeration>
          <xsd:enumeration value="21">
            <xsd:annotation>
              <xsd:documentation>INSTITUTO SEGURIDAD LABORAL</xsd:documentation>
            </xsd:annotation>
          </xsd:enumeration>
          <xsd:enumeration value="31">
            <xsd:annotation>
              <xsd:documentation>CODELCO DIVISIÓN ANDINA</xsd:documentation>
            </xsd:annotation>
          </xsd:enumeration>
          <xsd:enumeration value="32">
            <xsd:annotation>
              <xsd:documentation>CODELCO DIVISIÓN NORTE</xsd:documentation>
            </xsd:annotation>
          </xsd:enumeration>
          <xsd:enumeration value="33">
            <xsd:annotation>
              <xsd:documentation>CODELCO DIVISIÓN EL TENIENTE</xsd:documentation>
            </xsd:annotation>
          </xsd:enumeration>
          <xsd:enumeration value="34">
            <xsd:annotation>
              <xsd:documentation>CODELCO DIVISIÓN SALVADOR</xsd:documentation>
            </xsd:annotation>
          </xsd:enumeration>
          <xsd:enumeration value="41">
            <xsd:annotation>
              <xsd:documentation>PONTIFICIA UNIVERSIDAD CATOLICA DE CHILE</xsd:documentation>
            </xsd:annotation>
          </xsd:enumeration>
          <xsd:enumeration value="42">
            <xsd:annotation>
              <xsd:documentation>COMPAÑÍA SIDERURGICA HUACHIPATO SA.</xsd:documentation>
            </xsd:annotation>
          </xsd:enumeration>
          <xsd:enumeration value="51">
            <xsd:annotation>
              <xsd:documentation>MINISTERIO DE SALUD</xsd:documentation>
            </xsd:annotation>
          </xsd:enumeration>
          <xsd:enumeration value="99">
            <xsd:annotation>
              <xsd:documentation>Sin Organismo Administrador (trabajador desprotegido)</xsd:documentation>
            </xsd:annotation>
          </xsd:enumeration>
        </xsd:restriction>
      </xsd:simpleType>
      <xsd:simpleType name="STEvaluacion">
        <xsd:annotation>
          <xsd:documentation>Clasificación del denunciante (según Ley 16.744)</xsd:documentation>
        </xsd:annotation>
        <xsd:restriction base="xsd:positiveInteger">
          <xsd:enumeration value="1">
            <xsd:annotation>
              <xsd:documentation>Primera Evaluación</xsd:documentation>
            </xsd:annotation>
          </xsd:enumeration>
          <xsd:enumeration value="2">
            <xsd:annotation>
              <xsd:documentation>Reevaluación</xsd:documentation>
            </xsd:annotation>
          </xsd:enumeration>
          <xsd:enumeration value="3">
            <xsd:annotation>
              <xsd:documentation>Revisión</xsd:documentation>
            </xsd:annotation>
          </xsd:enumeration>
          <xsd:enumeration value="4">
            <xsd:annotation>
              <xsd:documentation>Apelación</xsd:documentation>
            </xsd:annotation>
          </xsd:enumeration>
          <xsd:enumeration value="5">
            <xsd:annotation>
              <xsd:documentation>Reclamo</xsd:documentation>
            </xsd:annotation>
          </xsd:enumeration>
        </xsd:restriction>
      </xsd:simpleType>
      <xsd:simpleType name="STCodigo_comuna">
        <xsd:annotation>
          <xsd:documentation>CODIGOS DE COMUNAS</xsd:documentation>
        </xsd:annotation>
        <xsd:restriction base="xsd:string">
          <xsd:enumeration value="15101">
            <xsd:annotation>
              <xsd:documentation>Arica</xsd:documentation>
            </xsd:annotation>
          </xsd:enumeration>
          <xsd:enumeration value="15102">
            <xsd:annotation>
              <xsd:documentation>Camarones</xsd:documentation>
            </xsd:annotation>
          </xsd:enumeration>
          <xsd:enumeration value="15201">
            <xsd:annotation>
              <xsd:documentation>Putre</xsd:documentation>
            </xsd:annotation>
          </xsd:enumeration>
          <xsd:enumeration value="15202">
            <xsd:annotation>
              <xsd:documentation>General Lagos</xsd:documentation>
            </xsd:annotation>
          </xsd:enumeration>
          <xsd:enumeration value="01101">
            <xsd:annotation>
              <xsd:documentation>Iquique</xsd:documentation>
            </xsd:annotation>
          </xsd:enumeration>
          <xsd:enumeration value="01107">
            <xsd:annotation>
              <xsd:documentation>Alto Hospicio</xsd:documentation>
            </xsd:annotation>
          </xsd:enumeration>
          <xsd:enumeration value="01401">
            <xsd:annotation>
              <xsd:documentation>Pozo Almonte</xsd:documentation>
            </xsd:annotation>
          </xsd:enumeration>
          <xsd:enumeration value="01402">
            <xsd:annotation>
              <xsd:documentation>Camiña</xsd:documentation>
            </xsd:annotation>
          </xsd:enumeration>
          <xsd:enumeration value="01403">
            <xsd:annotation>
              <xsd:documentation>Colchane</xsd:documentation>
            </xsd:annotation>
          </xsd:enumeration>
          <xsd:enumeration value="01404">
            <xsd:annotation>
              <xsd:documentation>Huara</xsd:documentation>
            </xsd:annotation>
          </xsd:enumeration>
          <xsd:enumeration value="01405">
            <xsd:annotation>
              <xsd:documentation>Pica</xsd:documentation>
            </xsd:annotation>
          </xsd:enumeration>
          <xsd:enumeration value="02101">
            <xsd:annotation>
              <xsd:documentation>Antofagasta</xsd:documentation>
            </xsd:annotation>
          </xsd:enumeration>
          <xsd:enumeration value="02102">
            <xsd:annotation>
              <xsd:documentation>Mejillones</xsd:documentation>
            </xsd:annotation>
          </xsd:enumeration>
          <xsd:enumeration value="02103">
            <xsd:annotation>
              <xsd:documentation>Sierra Gorda</xsd:documentation>
            </xsd:annotation>
          </xsd:enumeration>
          <xsd:enumeration value="02104">
            <xsd:annotation>
              <xsd:documentation>Taltal</xsd:documentation>
            </xsd:annotation>
          </xsd:enumeration>
          <xsd:enumeration value="02201">
            <xsd:annotation>
              <xsd:documentation>Calama</xsd:documentation>
            </xsd:annotation>
          </xsd:enumeration>
          <xsd:enumeration value="02202">
            <xsd:annotation>
              <xsd:documentation>Ollagüe</xsd:documentation>
            </xsd:annotation>
          </xsd:enumeration>
          <xsd:enumeration value="02203">
            <xsd:annotation>
              <xsd:documentation>San Pedro de Atacama</xsd:documentation>
            </xsd:annotation>
          </xsd:enumeration>
          <xsd:enumeration value="02301">
            <xsd:annotation>
              <xsd:documentation>Tocopilla</xsd:documentation>
            </xsd:annotation>
          </xsd:enumeration>
          <xsd:enumeration value="02302">
            <xsd:annotation>
              <xsd:documentation>María Elena</xsd:documentation>
            </xsd:annotation>
          </xsd:enumeration>
          <xsd:enumeration value="03101">
            <xsd:annotation>
              <xsd:documentation>Copiapó</xsd:documentation>
            </xsd:annotation>
          </xsd:enumeration>
          <xsd:enumeration value="03102">
            <xsd:annotation>
              <xsd:documentation>Caldera</xsd:documentation>
            </xsd:annotation>
          </xsd:enumeration>
          <xsd:enumeration value="03103">
            <xsd:annotation>
              <xsd:documentation>Tierra Amarilla</xsd:documentation>
            </xsd:annotation>
          </xsd:enumeration>
          <xsd:enumeration value="03201">
            <xsd:annotation>
              <xsd:documentation>Chañaral</xsd:documentation>
            </xsd:annotation>
          </xsd:enumeration>
          <xsd:enumeration value="03202">
            <xsd:annotation>
              <xsd:documentation>Diego de Almagro</xsd:documentation>
            </xsd:annotation>
          </xsd:enumeration>
          <xsd:enumeration value="03301">
            <xsd:annotation>
              <xsd:documentation>Vallenar</xsd:documentation>
            </xsd:annotation>
          </xsd:enumeration>
          <xsd:enumeration value="03302">
            <xsd:annotation>
              <xsd:documentation>Alto del Carmen</xsd:documentation>
            </xsd:annotation>
          </xsd:enumeration>
          <xsd:enumeration value="03303">
            <xsd:annotation>
              <xsd:documentation>Freirina</xsd:documentation>
            </xsd:annotation>
          </xsd:enumeration>
          <xsd:enumeration value="03304">
            <xsd:annotation>
              <xsd:documentation>Huasco</xsd:documentation>
            </xsd:annotation>
          </xsd:enumeration>
          <xsd:enumeration value="04101">
            <xsd:annotation>
              <xsd:documentation>La Serena</xsd:documentation>
            </xsd:annotation>
          </xsd:enumeration>
          <xsd:enumeration value="04102">
            <xsd:annotation>
              <xsd:documentation>Coquimbo</xsd:documentation>
            </xsd:annotation>
          </xsd:enumeration>
          <xsd:enumeration value="04103">
            <xsd:annotation>
              <xsd:documentation>Andacollo</xsd:documentation>
            </xsd:annotation>
          </xsd:enumeration>
          <xsd:enumeration value="04104">
            <xsd:annotation>
              <xsd:documentation>La Higuera</xsd:documentation>
            </xsd:annotation>
          </xsd:enumeration>
          <xsd:enumeration value="04105">
            <xsd:annotation>
              <xsd:documentation>Paiguano</xsd:documentation>
            </xsd:annotation>
          </xsd:enumeration>
          <xsd:enumeration value="04106">
            <xsd:annotation>
              <xsd:documentation>Vicuña</xsd:documentation>
            </xsd:annotation>
          </xsd:enumeration>
          <xsd:enumeration value="04201">
            <xsd:annotation>
              <xsd:documentation>Illapel</xsd:documentation>
            </xsd:annotation>
          </xsd:enumeration>
          <xsd:enumeration value="04202">
            <xsd:annotation>
              <xsd:documentation>Canela</xsd:documentation>
            </xsd:annotation>
          </xsd:enumeration>
          <xsd:enumeration value="04203">
            <xsd:annotation>
              <xsd:documentation>Los Vilos</xsd:documentation>
            </xsd:annotation>
          </xsd:enumeration>
          <xsd:enumeration value="04204">
            <xsd:annotation>
              <xsd:documentation>Salamanca</xsd:documentation>
            </xsd:annotation>
          </xsd:enumeration>
          <xsd:enumeration value="04301">
            <xsd:annotation>
              <xsd:documentation>Ovalle</xsd:documentation>
            </xsd:annotation>
          </xsd:enumeration>
          <xsd:enumeration value="04302">
            <xsd:annotation>
              <xsd:documentation>Combarbalá</xsd:documentation>
            </xsd:annotation>
          </xsd:enumeration>
          <xsd:enumeration value="04303">
            <xsd:annotation>
              <xsd:documentation>Monte Patria</xsd:documentation>
            </xsd:annotation>
          </xsd:enumeration>
          <xsd:enumeration value="04304">
            <xsd:annotation>
              <xsd:documentation>Punitaqui</xsd:documentation>
            </xsd:annotation>
          </xsd:enumeration>
          <xsd:enumeration value="04305">
            <xsd:annotation>
              <xsd:documentation>Río Hurtado</xsd:documentation>
            </xsd:annotation>
          </xsd:enumeration>
          <xsd:enumeration value="05101">
            <xsd:annotation>
              <xsd:documentation>Valparaíso</xsd:documentation>
            </xsd:annotation>
          </xsd:enumeration>
          <xsd:enumeration value="05102">
            <xsd:annotation>
              <xsd:documentation>Casablanca</xsd:documentation>
            </xsd:annotation>
          </xsd:enumeration>
          <xsd:enumeration value="05103">
            <xsd:annotation>
              <xsd:documentation>Concón</xsd:documentation>
            </xsd:annotation>
          </xsd:enumeration>
          <xsd:enumeration value="05104">
            <xsd:annotation>
              <xsd:documentation>Juan Fernández </xsd:documentation>
            </xsd:annotation>
          </xsd:enumeration>
          <xsd:enumeration value="05105">
            <xsd:annotation>
              <xsd:documentation>Puchuncaví</xsd:documentation>
            </xsd:annotation>
          </xsd:enumeration>
          <xsd:enumeration value="05106">
            <xsd:annotation>
              <xsd:documentation>Quilpué</xsd:documentation>
              <xsd:documentation>Uso desaconsejado, utilizar código 05801</xsd:documentation>
            </xsd:annotation>
          </xsd:enumeration>
          <xsd:enumeration value="05107">
            <xsd:annotation>
              <xsd:documentation>Quintero</xsd:documentation>
            </xsd:annotation>
          </xsd:enumeration>
          <xsd:enumeration value="05108">
            <xsd:annotation>
              <xsd:documentation>Villa Alemana</xsd:documentation>
              <xsd:documentation>Uso desaconsejado, utilizar código 05804</xsd:documentation>
            </xsd:annotation>
          </xsd:enumeration>
          <xsd:enumeration value="05109">
            <xsd:annotation>
              <xsd:documentation>Viña del Mar</xsd:documentation>
            </xsd:annotation>
          </xsd:enumeration>
          <xsd:enumeration value="05201">
            <xsd:annotation>
              <xsd:documentation>Isla de Pascua</xsd:documentation>
            </xsd:annotation>
          </xsd:enumeration>
          <xsd:enumeration value="05301">
            <xsd:annotation>
              <xsd:documentation>Los Andes</xsd:documentation>
            </xsd:annotation>
          </xsd:enumeration>
          <xsd:enumeration value="05302">
            <xsd:annotation>
              <xsd:documentation>Calle Larga</xsd:documentation>
            </xsd:annotation>
          </xsd:enumeration>
          <xsd:enumeration value="05303">
            <xsd:annotation>
              <xsd:documentation>Rinconada</xsd:documentation>
            </xsd:annotation>
          </xsd:enumeration>
          <xsd:enumeration value="05304">
            <xsd:annotation>
              <xsd:documentation>San Esteban</xsd:documentation>
            </xsd:annotation>
          </xsd:enumeration>
          <xsd:enumeration value="05401">
            <xsd:annotation>
              <xsd:documentation>La Ligua  </xsd:documentation>
            </xsd:annotation>
          </xsd:enumeration>
          <xsd:enumeration value="05402">
            <xsd:annotation>
              <xsd:documentation>Cabildo</xsd:documentation>
            </xsd:annotation>
          </xsd:enumeration>
          <xsd:enumeration value="05403">
            <xsd:annotation>
              <xsd:documentation>Papudo</xsd:documentation>
            </xsd:annotation>
          </xsd:enumeration>
          <xsd:enumeration value="05404">
            <xsd:annotation>
              <xsd:documentation>Petorca   </xsd:documentation>
            </xsd:annotation>
          </xsd:enumeration>
          <xsd:enumeration value="05405">
            <xsd:annotation>
              <xsd:documentation>Zapallar</xsd:documentation>
            </xsd:annotation>
          </xsd:enumeration>
          <xsd:enumeration value="05501">
            <xsd:annotation>
              <xsd:documentation>Quillota</xsd:documentation>
            </xsd:annotation>
          </xsd:enumeration>
          <xsd:enumeration value="05502">
            <xsd:annotation>
              <xsd:documentation>Calera</xsd:documentation>
            </xsd:annotation>
          </xsd:enumeration>
          <xsd:enumeration value="05503">
            <xsd:annotation>
              <xsd:documentation>Hijuelas</xsd:documentation>
            </xsd:annotation>
          </xsd:enumeration>
          <xsd:enumeration value="05504">
            <xsd:annotation>
              <xsd:documentation>La Cruz</xsd:documentation>
            </xsd:annotation>
          </xsd:enumeration>
          <xsd:enumeration value="05505">
            <xsd:annotation>
              <xsd:documentation>Limache</xsd:documentation>
              <xsd:documentation>Uso desaconsejado, utilizar código 05802</xsd:documentation>
            </xsd:annotation>
          </xsd:enumeration>
          <xsd:enumeration value="05506">
            <xsd:annotation>
              <xsd:documentation>Nogales</xsd:documentation>
            </xsd:annotation>
          </xsd:enumeration>
          <xsd:enumeration value="05507">
            <xsd:annotation>
              <xsd:documentation>Olmué</xsd:documentation>
              <xsd:documentation>Uso desaconsejado, utilizar código 05803</xsd:documentation>
            </xsd:annotation>
          </xsd:enumeration>
          <xsd:enumeration value="05601">
            <xsd:annotation>
              <xsd:documentation>San Antonio</xsd:documentation>
            </xsd:annotation>
          </xsd:enumeration>
          <xsd:enumeration value="05602">
            <xsd:annotation>
              <xsd:documentation>Algarrobo</xsd:documentation>
            </xsd:annotation>
          </xsd:enumeration>
          <xsd:enumeration value="05603">
            <xsd:annotation>
              <xsd:documentation>Cartagena</xsd:documentation>
            </xsd:annotation>
          </xsd:enumeration>
          <xsd:enumeration value="05604">
            <xsd:annotation>
              <xsd:documentation>El Quisco</xsd:documentation>
            </xsd:annotation>
          </xsd:enumeration>
          <xsd:enumeration value="05605">
            <xsd:annotation>
              <xsd:documentation>El Tabo</xsd:documentation>
            </xsd:annotation>
          </xsd:enumeration>
          <xsd:enumeration value="05606">
            <xsd:annotation>
              <xsd:documentation>Santo Domingo</xsd:documentation>
            </xsd:annotation>
          </xsd:enumeration>
          <xsd:enumeration value="05701">
            <xsd:annotation>
              <xsd:documentation>San Felipe</xsd:documentation>
            </xsd:annotation>
          </xsd:enumeration>
          <xsd:enumeration value="05702">
            <xsd:annotation>
              <xsd:documentation>Catemu</xsd:documentation>
            </xsd:annotation>
          </xsd:enumeration>
          <xsd:enumeration value="05703">
            <xsd:annotation>
              <xsd:documentation>Llaillay</xsd:documentation>
            </xsd:annotation>
          </xsd:enumeration>
          <xsd:enumeration value="05704">
            <xsd:annotation>
              <xsd:documentation>Panquehue</xsd:documentation>
            </xsd:annotation>
          </xsd:enumeration>
          <xsd:enumeration value="05705">
            <xsd:annotation>
              <xsd:documentation>Putaendo</xsd:documentation>
            </xsd:annotation>
          </xsd:enumeration>
          <xsd:enumeration value="05706">
            <xsd:annotation>
              <xsd:documentation>Santa María</xsd:documentation>
            </xsd:annotation>
          </xsd:enumeration>
          <xsd:enumeration value="05801">
            <xsd:annotation>
              <xsd:documentation>Quilpué</xsd:documentation>
            </xsd:annotation>
          </xsd:enumeration>
          <xsd:enumeration value="05802">
            <xsd:annotation>
              <xsd:documentation>Limache</xsd:documentation>
            </xsd:annotation>
          </xsd:enumeration>
          <xsd:enumeration value="05803">
            <xsd:annotation>
              <xsd:documentation>Olmué</xsd:documentation>
            </xsd:annotation>
          </xsd:enumeration>
          <xsd:enumeration value="05804">
            <xsd:annotation>
              <xsd:documentation>Villa Alemana</xsd:documentation>
            </xsd:annotation>
          </xsd:enumeration>
          <xsd:enumeration value="06101">
            <xsd:annotation>
              <xsd:documentation>Rancagua</xsd:documentation>
            </xsd:annotation>
          </xsd:enumeration>
          <xsd:enumeration value="06102">
            <xsd:annotation>
              <xsd:documentation>Codegua</xsd:documentation>
            </xsd:annotation>
          </xsd:enumeration>
          <xsd:enumeration value="06103">
            <xsd:annotation>
              <xsd:documentation>Coinco</xsd:documentation>
            </xsd:annotation>
          </xsd:enumeration>
          <xsd:enumeration value="06104">
            <xsd:annotation>
              <xsd:documentation>Coltauco</xsd:documentation>
            </xsd:annotation>
          </xsd:enumeration>
          <xsd:enumeration value="06105">
            <xsd:annotation>
              <xsd:documentation>Doñihue</xsd:documentation>
            </xsd:annotation>
          </xsd:enumeration>
          <xsd:enumeration value="06106">
            <xsd:annotation>
              <xsd:documentation>Graneros</xsd:documentation>
            </xsd:annotation>
          </xsd:enumeration>
          <xsd:enumeration value="06107">
            <xsd:annotation>
              <xsd:documentation>Las Cabras</xsd:documentation>
            </xsd:annotation>
          </xsd:enumeration>
          <xsd:enumeration value="06108">
            <xsd:annotation>
              <xsd:documentation>Machalí</xsd:documentation>
            </xsd:annotation>
          </xsd:enumeration>
          <xsd:enumeration value="06109">
            <xsd:annotation>
              <xsd:documentation>Malloa</xsd:documentation>
            </xsd:annotation>
          </xsd:enumeration>
          <xsd:enumeration value="06110">
            <xsd:annotation>
              <xsd:documentation>Mostazal</xsd:documentation>
            </xsd:annotation>
          </xsd:enumeration>
          <xsd:enumeration value="06111">
            <xsd:annotation>
              <xsd:documentation>Olivar</xsd:documentation>
            </xsd:annotation>
          </xsd:enumeration>
          <xsd:enumeration value="06112">
            <xsd:annotation>
              <xsd:documentation>Peumo</xsd:documentation>
            </xsd:annotation>
          </xsd:enumeration>
          <xsd:enumeration value="06113">
            <xsd:annotation>
              <xsd:documentation>Pichidegua</xsd:documentation>
            </xsd:annotation>
          </xsd:enumeration>
          <xsd:enumeration value="06114">
            <xsd:annotation>
              <xsd:documentation>Quinta de Tilcoco</xsd:documentation>
            </xsd:annotation>
          </xsd:enumeration>
          <xsd:enumeration value="06115">
            <xsd:annotation>
              <xsd:documentation>Rengo</xsd:documentation>
            </xsd:annotation>
          </xsd:enumeration>
          <xsd:enumeration value="06116">
            <xsd:annotation>
              <xsd:documentation>Requínoa</xsd:documentation>
            </xsd:annotation>
          </xsd:enumeration>
          <xsd:enumeration value="06117">
            <xsd:annotation>
              <xsd:documentation>San Vicente</xsd:documentation>
            </xsd:annotation>
          </xsd:enumeration>
          <xsd:enumeration value="06201">
            <xsd:annotation>
              <xsd:documentation>Pichilemu</xsd:documentation>
            </xsd:annotation>
          </xsd:enumeration>
          <xsd:enumeration value="06202">
            <xsd:annotation>
              <xsd:documentation>La Estrella </xsd:documentation>
            </xsd:annotation>
          </xsd:enumeration>
          <xsd:enumeration value="06203">
            <xsd:annotation>
              <xsd:documentation>Litueche</xsd:documentation>
            </xsd:annotation>
          </xsd:enumeration>
          <xsd:enumeration value="06204">
            <xsd:annotation>
              <xsd:documentation>Marchihue</xsd:documentation>
            </xsd:annotation>
          </xsd:enumeration>
          <xsd:enumeration value="06205">
            <xsd:annotation>
              <xsd:documentation>Navidad	</xsd:documentation>
            </xsd:annotation>
          </xsd:enumeration>
          <xsd:enumeration value="06206">
            <xsd:annotation>
              <xsd:documentation>Paredones</xsd:documentation>
            </xsd:annotation>
          </xsd:enumeration>
          <xsd:enumeration value="06301">
            <xsd:annotation>
              <xsd:documentation>San Fernando</xsd:documentation>
            </xsd:annotation>
          </xsd:enumeration>
          <xsd:enumeration value="06302">
            <xsd:annotation>
              <xsd:documentation>Chépica</xsd:documentation>
            </xsd:annotation>
          </xsd:enumeration>
          <xsd:enumeration value="06303">
            <xsd:annotation>
              <xsd:documentation>Chimbarongo</xsd:documentation>
            </xsd:annotation>
          </xsd:enumeration>
          <xsd:enumeration value="06304">
            <xsd:annotation>
              <xsd:documentation>Lolol</xsd:documentation>
            </xsd:annotation>
          </xsd:enumeration>
          <xsd:enumeration value="06305">
            <xsd:annotation>
              <xsd:documentation>Nancagua</xsd:documentation>
            </xsd:annotation>
          </xsd:enumeration>
          <xsd:enumeration value="06306">
            <xsd:annotation>
              <xsd:documentation>Palmilla</xsd:documentation>
            </xsd:annotation>
          </xsd:enumeration>
          <xsd:enumeration value="06307">
            <xsd:annotation>
              <xsd:documentation>Peralillo</xsd:documentation>
            </xsd:annotation>
          </xsd:enumeration>
          <xsd:enumeration value="06308">
            <xsd:annotation>
              <xsd:documentation>Placilla</xsd:documentation>
            </xsd:annotation>
          </xsd:enumeration>
          <xsd:enumeration value="06309">
            <xsd:annotation>
              <xsd:documentation>Pumanque</xsd:documentation>
            </xsd:annotation>
          </xsd:enumeration>
          <xsd:enumeration value="06310">
            <xsd:annotation>
              <xsd:documentation>Santa Cruz</xsd:documentation>
            </xsd:annotation>
          </xsd:enumeration>
          <xsd:enumeration value="07101">
            <xsd:annotation>
              <xsd:documentation>Talca</xsd:documentation>
            </xsd:annotation>
          </xsd:enumeration>
          <xsd:enumeration value="07102">
            <xsd:annotation>
              <xsd:documentation>Constitución</xsd:documentation>
            </xsd:annotation>
          </xsd:enumeration>
          <xsd:enumeration value="07103">
            <xsd:annotation>
              <xsd:documentation>Curepto</xsd:documentation>
            </xsd:annotation>
          </xsd:enumeration>
          <xsd:enumeration value="07104">
            <xsd:annotation>
              <xsd:documentation>Empedrado</xsd:documentation>
            </xsd:annotation>
          </xsd:enumeration>
          <xsd:enumeration value="07105">
            <xsd:annotation>
              <xsd:documentation>Maule</xsd:documentation>
            </xsd:annotation>
          </xsd:enumeration>
          <xsd:enumeration value="07106">
            <xsd:annotation>
              <xsd:documentation>Pelarco</xsd:documentation>
            </xsd:annotation>
          </xsd:enumeration>
          <xsd:enumeration value="07107">
            <xsd:annotation>
              <xsd:documentation>Pencahue</xsd:documentation>
            </xsd:annotation>
          </xsd:enumeration>
          <xsd:enumeration value="07108">
            <xsd:annotation>
              <xsd:documentation>Río Claro</xsd:documentation>
            </xsd:annotation>
          </xsd:enumeration>
          <xsd:enumeration value="07109">
            <xsd:annotation>
              <xsd:documentation>San Clemente</xsd:documentation>
            </xsd:annotation>
          </xsd:enumeration>
          <xsd:enumeration value="07110">
            <xsd:annotation>
              <xsd:documentation>San Rafael</xsd:documentation>
            </xsd:annotation>
          </xsd:enumeration>
          <xsd:enumeration value="07201">
            <xsd:annotation>
              <xsd:documentation>Cauquenes</xsd:documentation>
            </xsd:annotation>
          </xsd:enumeration>
          <xsd:enumeration value="07202">
            <xsd:annotation>
              <xsd:documentation>Chanco</xsd:documentation>
            </xsd:annotation>
          </xsd:enumeration>
          <xsd:enumeration value="07203">
            <xsd:annotation>
              <xsd:documentation>Pelluhue</xsd:documentation>
            </xsd:annotation>
          </xsd:enumeration>
          <xsd:enumeration value="07301">
            <xsd:annotation>
              <xsd:documentation>Curicó</xsd:documentation>
            </xsd:annotation>
          </xsd:enumeration>
          <xsd:enumeration value="07302">
            <xsd:annotation>
              <xsd:documentation>Hualañé</xsd:documentation>
            </xsd:annotation>
          </xsd:enumeration>
          <xsd:enumeration value="07303">
            <xsd:annotation>
              <xsd:documentation>Licantén</xsd:documentation>
            </xsd:annotation>
          </xsd:enumeration>
          <xsd:enumeration value="07304">
            <xsd:annotation>
              <xsd:documentation>Molina</xsd:documentation>
            </xsd:annotation>
          </xsd:enumeration>
          <xsd:enumeration value="07305">
            <xsd:annotation>
              <xsd:documentation>Rauco</xsd:documentation>
            </xsd:annotation>
          </xsd:enumeration>
          <xsd:enumeration value="07306">
            <xsd:annotation>
              <xsd:documentation>Romeral</xsd:documentation>
            </xsd:annotation>
          </xsd:enumeration>
          <xsd:enumeration value="07307">
            <xsd:annotation>
              <xsd:documentation>Sagrada Familia</xsd:documentation>
            </xsd:annotation>
          </xsd:enumeration>
          <xsd:enumeration value="07308">
            <xsd:annotation>
              <xsd:documentation>Teno</xsd:documentation>
            </xsd:annotation>
          </xsd:enumeration>
          <xsd:enumeration value="07309">
            <xsd:annotation>
              <xsd:documentation>Vichuquén </xsd:documentation>
            </xsd:annotation>
          </xsd:enumeration>
          <xsd:enumeration value="07401">
            <xsd:annotation>
              <xsd:documentation>Linares</xsd:documentation>
            </xsd:annotation>
          </xsd:enumeration>
          <xsd:enumeration value="07402">
            <xsd:annotation>
              <xsd:documentation>Colbún</xsd:documentation>
            </xsd:annotation>
          </xsd:enumeration>
          <xsd:enumeration value="07403">
            <xsd:annotation>
              <xsd:documentation>Longaví</xsd:documentation>
            </xsd:annotation>
          </xsd:enumeration>
          <xsd:enumeration value="07404">
            <xsd:annotation>
              <xsd:documentation>Parral</xsd:documentation>
            </xsd:annotation>
          </xsd:enumeration>
          <xsd:enumeration value="07405">
            <xsd:annotation>
              <xsd:documentation>Retiro</xsd:documentation>
            </xsd:annotation>
          </xsd:enumeration>
          <xsd:enumeration value="07406">
            <xsd:annotation>
              <xsd:documentation>San Javier</xsd:documentation>
            </xsd:annotation>
          </xsd:enumeration>
          <xsd:enumeration value="07407">
            <xsd:annotation>
              <xsd:documentation>Villa Alegre</xsd:documentation>
            </xsd:annotation>
          </xsd:enumeration>
          <xsd:enumeration value="07408">
            <xsd:annotation>
              <xsd:documentation>Yerbas Buenas</xsd:documentation>
            </xsd:annotation>
          </xsd:enumeration>
          <xsd:enumeration value="08101">
            <xsd:annotation>
              <xsd:documentation>Concepción</xsd:documentation>
            </xsd:annotation>
          </xsd:enumeration>
          <xsd:enumeration value="08102">
            <xsd:annotation>
              <xsd:documentation>Coronel</xsd:documentation>
            </xsd:annotation>
          </xsd:enumeration>
          <xsd:enumeration value="08103">
            <xsd:annotation>
              <xsd:documentation>Chiguayante</xsd:documentation>
            </xsd:annotation>
          </xsd:enumeration>
          <xsd:enumeration value="08104">
            <xsd:annotation>
              <xsd:documentation>Florida</xsd:documentation>
            </xsd:annotation>
          </xsd:enumeration>
          <xsd:enumeration value="08105">
            <xsd:annotation>
              <xsd:documentation>Hualqui</xsd:documentation>
            </xsd:annotation>
          </xsd:enumeration>
          <xsd:enumeration value="08106">
            <xsd:annotation>
              <xsd:documentation>Lota </xsd:documentation>
            </xsd:annotation>
          </xsd:enumeration>
          <xsd:enumeration value="08107">
            <xsd:annotation>
              <xsd:documentation>Penco</xsd:documentation>
            </xsd:annotation>
          </xsd:enumeration>
          <xsd:enumeration value="08108">
            <xsd:annotation>
              <xsd:documentation>San Pedro de la Paz</xsd:documentation>
            </xsd:annotation>
          </xsd:enumeration>
          <xsd:enumeration value="08109">
            <xsd:annotation>
              <xsd:documentation>Santa Juana</xsd:documentation>
            </xsd:annotation>
          </xsd:enumeration>
          <xsd:enumeration value="08110">
            <xsd:annotation>
              <xsd:documentation>Talcahuano</xsd:documentation>
            </xsd:annotation>
          </xsd:enumeration>
          <xsd:enumeration value="08111">
            <xsd:annotation>
              <xsd:documentation>Tomé</xsd:documentation>
            </xsd:annotation>
          </xsd:enumeration>
          <xsd:enumeration value="08112">
            <xsd:annotation>
              <xsd:documentation>H ualpén</xsd:documentation>
            </xsd:annotation>
          </xsd:enumeration>
          <xsd:enumeration value="08201">
            <xsd:annotation>
              <xsd:documentation>Lebu</xsd:documentation>
            </xsd:annotation>
          </xsd:enumeration>
          <xsd:enumeration value="08202">
            <xsd:annotation>
              <xsd:documentation>Arauco</xsd:documentation>
            </xsd:annotation>
          </xsd:enumeration>
          <xsd:enumeration value="08203">
            <xsd:annotation>
              <xsd:documentation>Cañete</xsd:documentation>
            </xsd:annotation>
          </xsd:enumeration>
          <xsd:enumeration value="08204">
            <xsd:annotation>
              <xsd:documentation>Contulmo</xsd:documentation>
            </xsd:annotation>
          </xsd:enumeration>
          <xsd:enumeration value="08205">
            <xsd:annotation>
              <xsd:documentation>Curanilahue</xsd:documentation>
            </xsd:annotation>
          </xsd:enumeration>
          <xsd:enumeration value="08206">
            <xsd:annotation>
              <xsd:documentation>Los Alamos</xsd:documentation>
            </xsd:annotation>
          </xsd:enumeration>
          <xsd:enumeration value="08207">
            <xsd:annotation>
              <xsd:documentation>Tirúa</xsd:documentation>
            </xsd:annotation>
          </xsd:enumeration>
          <xsd:enumeration value="08301">
            <xsd:annotation>
              <xsd:documentation>Los Angeles</xsd:documentation>
            </xsd:annotation>
          </xsd:enumeration>
          <xsd:enumeration value="08302">
            <xsd:annotation>
              <xsd:documentation>Antuco</xsd:documentation>
            </xsd:annotation>
          </xsd:enumeration>
          <xsd:enumeration value="08303">
            <xsd:annotation>
              <xsd:documentation>Cabrero</xsd:documentation>
            </xsd:annotation>
          </xsd:enumeration>
          <xsd:enumeration value="08304">
            <xsd:annotation>
              <xsd:documentation>Laja</xsd:documentation>
            </xsd:annotation>
          </xsd:enumeration>
          <xsd:enumeration value="08305">
            <xsd:annotation>
              <xsd:documentation>Mulchén</xsd:documentation>
            </xsd:annotation>
          </xsd:enumeration>
          <xsd:enumeration value="08306">
            <xsd:annotation>
              <xsd:documentation>Nacimiento</xsd:documentation>
            </xsd:annotation>
          </xsd:enumeration>
          <xsd:enumeration value="08307">
            <xsd:annotation>
              <xsd:documentation>Negrete</xsd:documentation>
            </xsd:annotation>
          </xsd:enumeration>
          <xsd:enumeration value="08308">
            <xsd:annotation>
              <xsd:documentation>Quilaco</xsd:documentation>
            </xsd:annotation>
          </xsd:enumeration>
          <xsd:enumeration value="08309">
            <xsd:annotation>
              <xsd:documentation>Quilleco</xsd:documentation>
            </xsd:annotation>
          </xsd:enumeration>
          <xsd:enumeration value="08310">
            <xsd:annotation>
              <xsd:documentation>San Rosendo</xsd:documentation>
            </xsd:annotation>
          </xsd:enumeration>
          <xsd:enumeration value="08311">
            <xsd:annotation>
              <xsd:documentation>Santa Bárbara</xsd:documentation>
            </xsd:annotation>
          </xsd:enumeration>
          <xsd:enumeration value="08312">
            <xsd:annotation>
              <xsd:documentation>Tucapel</xsd:documentation>
            </xsd:annotation>
          </xsd:enumeration>
          <xsd:enumeration value="08313">
            <xsd:annotation>
              <xsd:documentation>Yumbel</xsd:documentation>
            </xsd:annotation>
          </xsd:enumeration>
          <xsd:enumeration value="08314">
            <xsd:annotation>
              <xsd:documentation>Alto Biobío</xsd:documentation>
            </xsd:annotation>
          </xsd:enumeration>
          <xsd:enumeration value="08401">
            <xsd:annotation>
              <xsd:documentation>Chillán</xsd:documentation>
            </xsd:annotation>
          </xsd:enumeration>
          <xsd:enumeration value="08402">
            <xsd:annotation>
              <xsd:documentation>Bulnes</xsd:documentation>
            </xsd:annotation>
          </xsd:enumeration>
          <xsd:enumeration value="08403">
            <xsd:annotation>
              <xsd:documentation>Cobquecura</xsd:documentation>
            </xsd:annotation>
          </xsd:enumeration>
          <xsd:enumeration value="08404">
            <xsd:annotation>
              <xsd:documentation>Coelemu</xsd:documentation>
            </xsd:annotation>
          </xsd:enumeration>
          <xsd:enumeration value="08405">
            <xsd:annotation>
              <xsd:documentation>Coihueco</xsd:documentation>
            </xsd:annotation>
          </xsd:enumeration>
          <xsd:enumeration value="08406">
            <xsd:annotation>
              <xsd:documentation>Chillán Viejo</xsd:documentation>
            </xsd:annotation>
          </xsd:enumeration>
          <xsd:enumeration value="08407">
            <xsd:annotation>
              <xsd:documentation>El Carmen</xsd:documentation>
            </xsd:annotation>
          </xsd:enumeration>
          <xsd:enumeration value="08408">
            <xsd:annotation>
              <xsd:documentation>Ninhue</xsd:documentation>
            </xsd:annotation>
          </xsd:enumeration>
          <xsd:enumeration value="08409">
            <xsd:annotation>
              <xsd:documentation>Ñiquén</xsd:documentation>
            </xsd:annotation>
          </xsd:enumeration>
          <xsd:enumeration value="08410">
            <xsd:annotation>
              <xsd:documentation>Pemuco</xsd:documentation>
            </xsd:annotation>
          </xsd:enumeration>
          <xsd:enumeration value="08411">
            <xsd:annotation>
              <xsd:documentation>Pinto</xsd:documentation>
            </xsd:annotation>
          </xsd:enumeration>
          <xsd:enumeration value="08412">
            <xsd:annotation>
              <xsd:documentation>Portezuelo</xsd:documentation>
            </xsd:annotation>
          </xsd:enumeration>
          <xsd:enumeration value="08413">
            <xsd:annotation>
              <xsd:documentation>Quillón</xsd:documentation>
            </xsd:annotation>
          </xsd:enumeration>
          <xsd:enumeration value="08414">
            <xsd:annotation>
              <xsd:documentation>Quirihue</xsd:documentation>
            </xsd:annotation>
          </xsd:enumeration>
          <xsd:enumeration value="08415">
            <xsd:annotation>
              <xsd:documentation>Ránquil </xsd:documentation>
            </xsd:annotation>
          </xsd:enumeration>
          <xsd:enumeration value="08416">
            <xsd:annotation>
              <xsd:documentation>San Carlos</xsd:documentation>
            </xsd:annotation>
          </xsd:enumeration>
          <xsd:enumeration value="08417">
            <xsd:annotation>
              <xsd:documentation>San Fabián</xsd:documentation>
            </xsd:annotation>
          </xsd:enumeration>
          <xsd:enumeration value="08418">
            <xsd:annotation>
              <xsd:documentation>San Ignacio</xsd:documentation>
            </xsd:annotation>
          </xsd:enumeration>
          <xsd:enumeration value="08419">
            <xsd:annotation>
              <xsd:documentation>San Nicolás</xsd:documentation>
            </xsd:annotation>
          </xsd:enumeration>
          <xsd:enumeration value="08420">
            <xsd:annotation>
              <xsd:documentation>Treguaco </xsd:documentation>
            </xsd:annotation>
          </xsd:enumeration>
          <xsd:enumeration value="08421">
            <xsd:annotation>
              <xsd:documentation>Yungay</xsd:documentation>
            </xsd:annotation>
          </xsd:enumeration>
          <xsd:enumeration value="09101">
            <xsd:annotation>
              <xsd:documentation>Temuco</xsd:documentation>
            </xsd:annotation>
          </xsd:enumeration>
          <xsd:enumeration value="09102">
            <xsd:annotation>
              <xsd:documentation>Carahue</xsd:documentation>
            </xsd:annotation>
          </xsd:enumeration>
          <xsd:enumeration value="09103">
            <xsd:annotation>
              <xsd:documentation>Cunco</xsd:documentation>
            </xsd:annotation>
          </xsd:enumeration>
          <xsd:enumeration value="09104">
            <xsd:annotation>
              <xsd:documentation>Curarrehue</xsd:documentation>
            </xsd:annotation>
          </xsd:enumeration>
          <xsd:enumeration value="09105">
            <xsd:annotation>
              <xsd:documentation>Freire</xsd:documentation>
            </xsd:annotation>
          </xsd:enumeration>
          <xsd:enumeration value="09106">
            <xsd:annotation>
              <xsd:documentation>Galvarino</xsd:documentation>
            </xsd:annotation>
          </xsd:enumeration>
          <xsd:enumeration value="09107">
            <xsd:annotation>
              <xsd:documentation>Gorbea</xsd:documentation>
            </xsd:annotation>
          </xsd:enumeration>
          <xsd:enumeration value="09108">
            <xsd:annotation>
              <xsd:documentation>Lautaro</xsd:documentation>
            </xsd:annotation>
          </xsd:enumeration>
          <xsd:enumeration value="09109">
            <xsd:annotation>
              <xsd:documentation>Loncoche</xsd:documentation>
            </xsd:annotation>
          </xsd:enumeration>
          <xsd:enumeration value="09110">
            <xsd:annotation>
              <xsd:documentation>Melipeuco</xsd:documentation>
            </xsd:annotation>
          </xsd:enumeration>
          <xsd:enumeration value="09111">
            <xsd:annotation>
              <xsd:documentation>Nueva Imperial</xsd:documentation>
            </xsd:annotation>
          </xsd:enumeration>
          <xsd:enumeration value="09112">
            <xsd:annotation>
              <xsd:documentation>Padre Las Casas</xsd:documentation>
            </xsd:annotation>
          </xsd:enumeration>
          <xsd:enumeration value="09113">
            <xsd:annotation>
              <xsd:documentation>Perquenco</xsd:documentation>
            </xsd:annotation>
          </xsd:enumeration>
          <xsd:enumeration value="09114">
            <xsd:annotation>
              <xsd:documentation>Pitrufquén</xsd:documentation>
            </xsd:annotation>
          </xsd:enumeration>
          <xsd:enumeration value="09115">
            <xsd:annotation>
              <xsd:documentation>Pucón</xsd:documentation>
            </xsd:annotation>
          </xsd:enumeration>
          <xsd:enumeration value="09116">
            <xsd:annotation>
              <xsd:documentation>Saavedra</xsd:documentation>
            </xsd:annotation>
          </xsd:enumeration>
          <xsd:enumeration value="09117">
            <xsd:annotation>
              <xsd:documentation>Teodoro Schmidt</xsd:documentation>
            </xsd:annotation>
          </xsd:enumeration>
          <xsd:enumeration value="09118">
            <xsd:annotation>
              <xsd:documentation>Toltén</xsd:documentation>
            </xsd:annotation>
          </xsd:enumeration>
          <xsd:enumeration value="09119">
            <xsd:annotation>
              <xsd:documentation>Vilcún</xsd:documentation>
            </xsd:annotation>
          </xsd:enumeration>
          <xsd:enumeration value="09120">
            <xsd:annotation>
              <xsd:documentation>Villarrica</xsd:documentation>
            </xsd:annotation>
          </xsd:enumeration>
          <xsd:enumeration value="09121">
            <xsd:annotation>
              <xsd:documentation>Cholchol</xsd:documentation>
            </xsd:annotation>
          </xsd:enumeration>
          <xsd:enumeration value="09201">
            <xsd:annotation>
              <xsd:documentation>Angol</xsd:documentation>
            </xsd:annotation>
          </xsd:enumeration>
          <xsd:enumeration value="09202">
            <xsd:annotation>
              <xsd:documentation>Collipulli</xsd:documentation>
            </xsd:annotation>
          </xsd:enumeration>
          <xsd:enumeration value="09203">
            <xsd:annotation>
              <xsd:documentation>Curacautín</xsd:documentation>
            </xsd:annotation>
          </xsd:enumeration>
          <xsd:enumeration value="09204">
            <xsd:annotation>
              <xsd:documentation>Ercilla</xsd:documentation>
            </xsd:annotation>
          </xsd:enumeration>
          <xsd:enumeration value="09205">
            <xsd:annotation>
              <xsd:documentation>Lonquimay</xsd:documentation>
            </xsd:annotation>
          </xsd:enumeration>
          <xsd:enumeration value="09206">
            <xsd:annotation>
              <xsd:documentation>Los Sauces</xsd:documentation>
            </xsd:annotation>
          </xsd:enumeration>
          <xsd:enumeration value="09207">
            <xsd:annotation>
              <xsd:documentation>Lumaco</xsd:documentation>
            </xsd:annotation>
          </xsd:enumeration>
          <xsd:enumeration value="09208">
            <xsd:annotation>
              <xsd:documentation>Purén</xsd:documentation>
            </xsd:annotation>
          </xsd:enumeration>
          <xsd:enumeration value="09209">
            <xsd:annotation>
              <xsd:documentation>Renaico</xsd:documentation>
            </xsd:annotation>
          </xsd:enumeration>
          <xsd:enumeration value="09210">
            <xsd:annotation>
              <xsd:documentation>Traiguén</xsd:documentation>
            </xsd:annotation>
          </xsd:enumeration>
          <xsd:enumeration value="09211">
            <xsd:annotation>
              <xsd:documentation>Victoria</xsd:documentation>
            </xsd:annotation>
          </xsd:enumeration>
          <xsd:enumeration value="14101">
            <xsd:annotation>
              <xsd:documentation>Valdivia</xsd:documentation>
            </xsd:annotation>
          </xsd:enumeration>
          <xsd:enumeration value="14102">
            <xsd:annotation>
              <xsd:documentation>Corral</xsd:documentation>
            </xsd:annotation>
          </xsd:enumeration>
          <xsd:enumeration value="14103">
            <xsd:annotation>
              <xsd:documentation>Lanco</xsd:documentation>
            </xsd:annotation>
          </xsd:enumeration>
          <xsd:enumeration value="14104">
            <xsd:annotation>
              <xsd:documentation>Los Lagos</xsd:documentation>
            </xsd:annotation>
          </xsd:enumeration>
          <xsd:enumeration value="14105">
            <xsd:annotation>
              <xsd:documentation>Máfil</xsd:documentation>
            </xsd:annotation>
          </xsd:enumeration>
          <xsd:enumeration value="14106">
            <xsd:annotation>
              <xsd:documentation>Mariquina</xsd:documentation>
            </xsd:annotation>
          </xsd:enumeration>
          <xsd:enumeration value="14107">
            <xsd:annotation>
              <xsd:documentation>Paillaco</xsd:documentation>
            </xsd:annotation>
          </xsd:enumeration>
          <xsd:enumeration value="14108">
            <xsd:annotation>
              <xsd:documentation>Panguipulli</xsd:documentation>
            </xsd:annotation>
          </xsd:enumeration>
          <xsd:enumeration value="14201">
            <xsd:annotation>
              <xsd:documentation>La Unión</xsd:documentation>
            </xsd:annotation>
          </xsd:enumeration>
          <xsd:enumeration value="14202">
            <xsd:annotation>
              <xsd:documentation>Futrono</xsd:documentation>
            </xsd:annotation>
          </xsd:enumeration>
          <xsd:enumeration value="14203">
            <xsd:annotation>
              <xsd:documentation>Lago Ranco</xsd:documentation>
            </xsd:annotation>
          </xsd:enumeration>
          <xsd:enumeration value="14204">
            <xsd:annotation>
              <xsd:documentation>Río Bueno</xsd:documentation>
            </xsd:annotation>
          </xsd:enumeration>
          <xsd:enumeration value="10101">
            <xsd:annotation>
              <xsd:documentation>Puerto Montt</xsd:documentation>
            </xsd:annotation>
          </xsd:enumeration>
          <xsd:enumeration value="10102">
            <xsd:annotation>
              <xsd:documentation>Calbuco</xsd:documentation>
            </xsd:annotation>
          </xsd:enumeration>
          <xsd:enumeration value="10103">
            <xsd:annotation>
              <xsd:documentation>Cochamó</xsd:documentation>
            </xsd:annotation>
          </xsd:enumeration>
          <xsd:enumeration value="10104">
            <xsd:annotation>
              <xsd:documentation>Fresia</xsd:documentation>
            </xsd:annotation>
          </xsd:enumeration>
          <xsd:enumeration value="10105">
            <xsd:annotation>
              <xsd:documentation>Frutillar</xsd:documentation>
            </xsd:annotation>
          </xsd:enumeration>
          <xsd:enumeration value="10106">
            <xsd:annotation>
              <xsd:documentation>Los Muermos</xsd:documentation>
            </xsd:annotation>
          </xsd:enumeration>
          <xsd:enumeration value="10107">
            <xsd:annotation>
              <xsd:documentation>Llanquihue</xsd:documentation>
            </xsd:annotation>
          </xsd:enumeration>
          <xsd:enumeration value="10108">
            <xsd:annotation>
              <xsd:documentation>Maullín</xsd:documentation>
            </xsd:annotation>
          </xsd:enumeration>
          <xsd:enumeration value="10109">
            <xsd:annotation>
              <xsd:documentation>Puerto Varas</xsd:documentation>
            </xsd:annotation>
          </xsd:enumeration>
          <xsd:enumeration value="10201">
            <xsd:annotation>
              <xsd:documentation>Castro</xsd:documentation>
            </xsd:annotation>
          </xsd:enumeration>
          <xsd:enumeration value="10202">
            <xsd:annotation>
              <xsd:documentation>Ancud</xsd:documentation>
            </xsd:annotation>
          </xsd:enumeration>
          <xsd:enumeration value="10203">
            <xsd:annotation>
              <xsd:documentation>Chonchi</xsd:documentation>
            </xsd:annotation>
          </xsd:enumeration>
          <xsd:enumeration value="10204">
            <xsd:annotation>
              <xsd:documentation>Curaco de Vélez</xsd:documentation>
            </xsd:annotation>
          </xsd:enumeration>
          <xsd:enumeration value="10205">
            <xsd:annotation>
              <xsd:documentation>Dalcahue</xsd:documentation>
            </xsd:annotation>
          </xsd:enumeration>
          <xsd:enumeration value="10206">
            <xsd:annotation>
              <xsd:documentation>Puqueldón</xsd:documentation>
            </xsd:annotation>
          </xsd:enumeration>
          <xsd:enumeration value="10207">
            <xsd:annotation>
              <xsd:documentation>Queilén</xsd:documentation>
            </xsd:annotation>
          </xsd:enumeration>
          <xsd:enumeration value="10208">
            <xsd:annotation>
              <xsd:documentation>Quellón</xsd:documentation>
            </xsd:annotation>
          </xsd:enumeration>
          <xsd:enumeration value="10209">
            <xsd:annotation>
              <xsd:documentation>Quemchi</xsd:documentation>
            </xsd:annotation>
          </xsd:enumeration>
          <xsd:enumeration value="10210">
            <xsd:annotation>
              <xsd:documentation>Quinchao</xsd:documentation>
            </xsd:annotation>
          </xsd:enumeration>
          <xsd:enumeration value="10301">
            <xsd:annotation>
              <xsd:documentation>Osorno</xsd:documentation>
            </xsd:annotation>
          </xsd:enumeration>
          <xsd:enumeration value="10302">
            <xsd:annotation>
              <xsd:documentation>Puerto Octay</xsd:documentation>
            </xsd:annotation>
          </xsd:enumeration>
          <xsd:enumeration value="10303">
            <xsd:annotation>
              <xsd:documentation>Purranque</xsd:documentation>
            </xsd:annotation>
          </xsd:enumeration>
          <xsd:enumeration value="10304">
            <xsd:annotation>
              <xsd:documentation>Puyehue</xsd:documentation>
            </xsd:annotation>
          </xsd:enumeration>
          <xsd:enumeration value="10305">
            <xsd:annotation>
              <xsd:documentation>Río Negro</xsd:documentation>
            </xsd:annotation>
          </xsd:enumeration>
          <xsd:enumeration value="10306">
            <xsd:annotation>
              <xsd:documentation>San Juan de la Costa</xsd:documentation>
            </xsd:annotation>
          </xsd:enumeration>
          <xsd:enumeration value="10307">
            <xsd:annotation>
              <xsd:documentation>San Pablo</xsd:documentation>
            </xsd:annotation>
          </xsd:enumeration>
          <xsd:enumeration value="10401">
            <xsd:annotation>
              <xsd:documentation>Chaitén</xsd:documentation>
            </xsd:annotation>
          </xsd:enumeration>
          <xsd:enumeration value="10402">
            <xsd:annotation>
              <xsd:documentation>Futaleufú</xsd:documentation>
            </xsd:annotation>
          </xsd:enumeration>
          <xsd:enumeration value="10403">
            <xsd:annotation>
              <xsd:documentation>Hualaihué</xsd:documentation>
            </xsd:annotation>
          </xsd:enumeration>
          <xsd:enumeration value="10404">
            <xsd:annotation>
              <xsd:documentation>Palena</xsd:documentation>
            </xsd:annotation>
          </xsd:enumeration>
          <xsd:enumeration value="11101">
            <xsd:annotation>
              <xsd:documentation>Coihaique</xsd:documentation>
            </xsd:annotation>
          </xsd:enumeration>
          <xsd:enumeration value="11102">
            <xsd:annotation>
              <xsd:documentation>Lago Verde</xsd:documentation>
            </xsd:annotation>
          </xsd:enumeration>
          <xsd:enumeration value="11201">
            <xsd:annotation>
              <xsd:documentation>Aisén</xsd:documentation>
            </xsd:annotation>
          </xsd:enumeration>
          <xsd:enumeration value="11202">
            <xsd:annotation>
              <xsd:documentation>Cisnes</xsd:documentation>
            </xsd:annotation>
          </xsd:enumeration>
          <xsd:enumeration value="11203">
            <xsd:annotation>
              <xsd:documentation>Guaitecas </xsd:documentation>
            </xsd:annotation>
          </xsd:enumeration>
          <xsd:enumeration value="11301">
            <xsd:annotation>
              <xsd:documentation>Cochrane</xsd:documentation>
            </xsd:annotation>
          </xsd:enumeration>
          <xsd:enumeration value="11302">
            <xsd:annotation>
              <xsd:documentation>O'Higgins</xsd:documentation>
            </xsd:annotation>
          </xsd:enumeration>
          <xsd:enumeration value="11303">
            <xsd:annotation>
              <xsd:documentation>Tortel</xsd:documentation>
            </xsd:annotation>
          </xsd:enumeration>
          <xsd:enumeration value="11401">
            <xsd:annotation>
              <xsd:documentation>Chile Chico</xsd:documentation>
            </xsd:annotation>
          </xsd:enumeration>
          <xsd:enumeration value="11402">
            <xsd:annotation>
              <xsd:documentation>Río Ibáñez</xsd:documentation>
            </xsd:annotation>
          </xsd:enumeration>
          <xsd:enumeration value="12101">
            <xsd:annotation>
              <xsd:documentation>Punta Arenas</xsd:documentation>
            </xsd:annotation>
          </xsd:enumeration>
          <xsd:enumeration value="12102">
            <xsd:annotation>
              <xsd:documentation>Laguna Blanca </xsd:documentation>
            </xsd:annotation>
          </xsd:enumeration>
          <xsd:enumeration value="12103">
            <xsd:annotation>
              <xsd:documentation>Río Verde</xsd:documentation>
            </xsd:annotation>
          </xsd:enumeration>
          <xsd:enumeration value="12104">
            <xsd:annotation>
              <xsd:documentation>San Gregorio</xsd:documentation>
            </xsd:annotation>
          </xsd:enumeration>
          <xsd:enumeration value="12201">
            <xsd:annotation>
              <xsd:documentation>Cabo de Hornos (Ex-Navarino)</xsd:documentation>
            </xsd:annotation>
          </xsd:enumeration>
          <xsd:enumeration value="12202">
            <xsd:annotation>
              <xsd:documentation>Antártica</xsd:documentation>
            </xsd:annotation>
          </xsd:enumeration>
          <xsd:enumeration value="12301">
            <xsd:annotation>
              <xsd:documentation>Porvenir</xsd:documentation>
            </xsd:annotation>
          </xsd:enumeration>
          <xsd:enumeration value="12302">
            <xsd:annotation>
              <xsd:documentation>Primavera</xsd:documentation>
            </xsd:annotation>
          </xsd:enumeration>
          <xsd:enumeration value="12303">
            <xsd:annotation>
              <xsd:documentation>Timaukel</xsd:documentation>
            </xsd:annotation>
          </xsd:enumeration>
          <xsd:enumeration value="12401">
            <xsd:annotation>
              <xsd:documentation>Natales</xsd:documentation>
            </xsd:annotation>
          </xsd:enumeration>
          <xsd:enumeration value="12402">
            <xsd:annotation>
              <xsd:documentation>Torres del Paine</xsd:documentation>
            </xsd:annotation>
          </xsd:enumeration>
          <xsd:enumeration value="13101">
            <xsd:annotation>
              <xsd:documentation>Santiago</xsd:documentation>
            </xsd:annotation>
          </xsd:enumeration>
          <xsd:enumeration value="13102">
            <xsd:annotation>
              <xsd:documentation>Cerrillos</xsd:documentation>
            </xsd:annotation>
          </xsd:enumeration>
          <xsd:enumeration value="13103">
            <xsd:annotation>
              <xsd:documentation>Cerro Navia</xsd:documentation>
            </xsd:annotation>
          </xsd:enumeration>
          <xsd:enumeration value="13104">
            <xsd:annotation>
              <xsd:documentation>Conchalí</xsd:documentation>
            </xsd:annotation>
          </xsd:enumeration>
          <xsd:enumeration value="13105">
            <xsd:annotation>
              <xsd:documentation>El Bosque</xsd:documentation>
            </xsd:annotation>
          </xsd:enumeration>
          <xsd:enumeration value="13106">
            <xsd:annotation>
              <xsd:documentation>Estación Central</xsd:documentation>
            </xsd:annotation>
          </xsd:enumeration>
          <xsd:enumeration value="13107">
            <xsd:annotation>
              <xsd:documentation>Huechuraba</xsd:documentation>
            </xsd:annotation>
          </xsd:enumeration>
          <xsd:enumeration value="13108">
            <xsd:annotation>
              <xsd:documentation>Independencia</xsd:documentation>
            </xsd:annotation>
          </xsd:enumeration>
          <xsd:enumeration value="13109">
            <xsd:annotation>
              <xsd:documentation>La Cisterna</xsd:documentation>
            </xsd:annotation>
          </xsd:enumeration>
          <xsd:enumeration value="13110">
            <xsd:annotation>
              <xsd:documentation>La Florida</xsd:documentation>
            </xsd:annotation>
          </xsd:enumeration>
          <xsd:enumeration value="13111">
            <xsd:annotation>
              <xsd:documentation>La Granja</xsd:documentation>
            </xsd:annotation>
          </xsd:enumeration>
          <xsd:enumeration value="13112">
            <xsd:annotation>
              <xsd:documentation>La Pintana</xsd:documentation>
            </xsd:annotation>
          </xsd:enumeration>
          <xsd:enumeration value="13113">
            <xsd:annotation>
              <xsd:documentation>La Reina</xsd:documentation>
            </xsd:annotation>
          </xsd:enumeration>
          <xsd:enumeration value="13114">
            <xsd:annotation>
              <xsd:documentation>Las Condes</xsd:documentation>
            </xsd:annotation>
          </xsd:enumeration>
          <xsd:enumeration value="13115">
            <xsd:annotation>
              <xsd:documentation>Lo Barnechea</xsd:documentation>
            </xsd:annotation>
          </xsd:enumeration>
          <xsd:enumeration value="13116">
            <xsd:annotation>
              <xsd:documentation>Lo Espejo</xsd:documentation>
            </xsd:annotation>
          </xsd:enumeration>
          <xsd:enumeration value="13117">
            <xsd:annotation>
              <xsd:documentation>Lo Prado</xsd:documentation>
            </xsd:annotation>
          </xsd:enumeration>
          <xsd:enumeration value="13118">
            <xsd:annotation>
              <xsd:documentation>Macul</xsd:documentation>
            </xsd:annotation>
          </xsd:enumeration>
          <xsd:enumeration value="13119">
            <xsd:annotation>
              <xsd:documentation>Maipú</xsd:documentation>
            </xsd:annotation>
          </xsd:enumeration>
          <xsd:enumeration value="13120">
            <xsd:annotation>
              <xsd:documentation>Ñuñoa</xsd:documentation>
            </xsd:annotation>
          </xsd:enumeration>
          <xsd:enumeration value="13121">
            <xsd:annotation>
              <xsd:documentation>Pedro  Aguirre Cerda</xsd:documentation>
            </xsd:annotation>
          </xsd:enumeration>
          <xsd:enumeration value="13122">
            <xsd:annotation>
              <xsd:documentation>Peñalolén</xsd:documentation>
            </xsd:annotation>
          </xsd:enumeration>
          <xsd:enumeration value="13123">
            <xsd:annotation>
              <xsd:documentation>Providencia</xsd:documentation>
            </xsd:annotation>
          </xsd:enumeration>
          <xsd:enumeration value="13124">
            <xsd:annotation>
              <xsd:documentation>Pudahuel</xsd:documentation>
            </xsd:annotation>
          </xsd:enumeration>
          <xsd:enumeration value="13125">
            <xsd:annotation>
              <xsd:documentation>Quilicura</xsd:documentation>
            </xsd:annotation>
          </xsd:enumeration>
          <xsd:enumeration value="13126">
            <xsd:annotation>
              <xsd:documentation>Quinta Normal</xsd:documentation>
            </xsd:annotation>
          </xsd:enumeration>
          <xsd:enumeration value="13127">
            <xsd:annotation>
              <xsd:documentation>Recoleta</xsd:documentation>
            </xsd:annotation>
          </xsd:enumeration>
          <xsd:enumeration value="13128">
            <xsd:annotation>
              <xsd:documentation>Renca</xsd:documentation>
            </xsd:annotation>
          </xsd:enumeration>
          <xsd:enumeration value="13129">
            <xsd:annotation>
              <xsd:documentation>San Joaquín</xsd:documentation>
            </xsd:annotation>
          </xsd:enumeration>
          <xsd:enumeration value="13130">
            <xsd:annotation>
              <xsd:documentation>San Miguel</xsd:documentation>
            </xsd:annotation>
          </xsd:enumeration>
          <xsd:enumeration value="13131">
            <xsd:annotation>
              <xsd:documentation>San Ramón</xsd:documentation>
            </xsd:annotation>
          </xsd:enumeration>
          <xsd:enumeration value="13132">
            <xsd:annotation>
              <xsd:documentation>Vitacura</xsd:documentation>
            </xsd:annotation>
          </xsd:enumeration>
          <xsd:enumeration value="13201">
            <xsd:annotation>
              <xsd:documentation>Puente Alto</xsd:documentation>
            </xsd:annotation>
          </xsd:enumeration>
          <xsd:enumeration value="13202">
            <xsd:annotation>
              <xsd:documentation>Pirque  </xsd:documentation>
            </xsd:annotation>
          </xsd:enumeration>
          <xsd:enumeration value="13203">
            <xsd:annotation>
              <xsd:documentation>San José de Maipo</xsd:documentation>
            </xsd:annotation>
          </xsd:enumeration>
          <xsd:enumeration value="13301">
            <xsd:annotation>
              <xsd:documentation>Colina  </xsd:documentation>
            </xsd:annotation>
          </xsd:enumeration>
          <xsd:enumeration value="13302">
            <xsd:annotation>
              <xsd:documentation>Lampa</xsd:documentation>
            </xsd:annotation>
          </xsd:enumeration>
          <xsd:enumeration value="13303">
            <xsd:annotation>
              <xsd:documentation>Tiltil</xsd:documentation>
            </xsd:annotation>
          </xsd:enumeration>
          <xsd:enumeration value="13401">
            <xsd:annotation>
              <xsd:documentation>San Bernardo</xsd:documentation>
            </xsd:annotation>
          </xsd:enumeration>
          <xsd:enumeration value="13402">
            <xsd:annotation>
              <xsd:documentation>Buin</xsd:documentation>
            </xsd:annotation>
          </xsd:enumeration>
          <xsd:enumeration value="13403">
            <xsd:annotation>
              <xsd:documentation>Calera de Tango</xsd:documentation>
            </xsd:annotation>
          </xsd:enumeration>
          <xsd:enumeration value="13404">
            <xsd:annotation>
              <xsd:documentation>Paine</xsd:documentation>
            </xsd:annotation>
          </xsd:enumeration>
          <xsd:enumeration value="13501">
            <xsd:annotation>
              <xsd:documentation>Melipilla</xsd:documentation>
            </xsd:annotation>
          </xsd:enumeration>
          <xsd:enumeration value="13502">
            <xsd:annotation>
              <xsd:documentation>Alhué</xsd:documentation>
            </xsd:annotation>
          </xsd:enumeration>
          <xsd:enumeration value="13503">
            <xsd:annotation>
              <xsd:documentation>Curacaví</xsd:documentation>
            </xsd:annotation>
          </xsd:enumeration>
          <xsd:enumeration value="13504">
            <xsd:annotation>
              <xsd:documentation>María Pinto </xsd:documentation>
            </xsd:annotation>
          </xsd:enumeration>
          <xsd:enumeration value="13505">
            <xsd:annotation>
              <xsd:documentation>San Pedro</xsd:documentation>
            </xsd:annotation>
          </xsd:enumeration>
          <xsd:enumeration value="13601">
            <xsd:annotation>
              <xsd:documentation>Talagante</xsd:documentation>
            </xsd:annotation>
          </xsd:enumeration>
          <xsd:enumeration value="13602">
            <xsd:annotation>
              <xsd:documentation>El Monte</xsd:documentation>
            </xsd:annotation>
          </xsd:enumeration>
          <xsd:enumeration value="13603">
            <xsd:annotation>
              <xsd:documentation>Isla de Maipo</xsd:documentation>
            </xsd:annotation>
          </xsd:enumeration>
          <xsd:enumeration value="13604">
            <xsd:annotation>
              <xsd:documentation>Padre Hurtado</xsd:documentation>
            </xsd:annotation>
          </xsd:enumeration>
          <xsd:enumeration value="13605">
            <xsd:annotation>
              <xsd:documentation>Peñaflor</xsd:documentation>
            </xsd:annotation>
          </xsd:enumeration>
          <xsd:enumeration value="99998">
            <xsd:annotation>
              <xsd:documentation>Comuna no codificable o desconocida</xsd:documentation>
            </xsd:annotation>
          </xsd:enumeration>
          <xsd:enumeration value="99999">
            <xsd:annotation>
              <xsd:documentation>Extranjero</xsd:documentation>
            </xsd:annotation>
          </xsd:enumeration>
        </xsd:restriction>
      </xsd:simpleType>
      <xsd:complexType name="CTTelefono">
        <xsd:sequence>
          <xsd:element name="cod_pais" type="xsd:integer" minOccurs="0"/>
          <xsd:element name="cod_area" type="xsd:integer" minOccurs="0"/>
          <xsd:element name="numero" type="xsd:integer"/>
        </xsd:sequence>
      </xsd:complexType>
      <xsd:simpleType name="STClasificacion_trabajador">
        <xsd:annotation>
          <xsd:documentation>Clasificación del trabajador</xsd:documentation>
        </xsd:annotation>
        <xsd:restriction base="xsd:positiveInteger">
          <xsd:enumeration value="1">
            <xsd:annotation>
              <xsd:documentation>Empleado</xsd:documentation>
            </xsd:annotation>
          </xsd:enumeration>
          <xsd:enumeration value="2">
            <xsd:annotation>
              <xsd:documentation>Obrero</xsd:documentation>
            </xsd:annotation>
          </xsd:enumeration>
        </xsd:restriction>
      </xsd:simpleType>
      <xsd:simpleType name="STSistema_comun">
        <xsd:annotation>
          <xsd:documentation>Clasificación del sistema de salud común del trabajador</xsd:documentation>
        </xsd:annotation>
        <xsd:restriction base="xsd:positiveInteger">
          <xsd:enumeration value="1">
            <xsd:annotation>
              <xsd:documentation>Publico</xsd:documentation>
            </xsd:annotation>
          </xsd:enumeration>
          <xsd:enumeration value="2">
            <xsd:annotation>
              <xsd:documentation>Privado</xsd:documentation>
            </xsd:annotation>
          </xsd:enumeration>
        </xsd:restriction>
      </xsd:simpleType>
      <xsd:simpleType name="STCodigo_Gravedad">
        <xsd:annotation>
          <xsd:documentation>Clasificación de código de gravedad</xsd:documentation>
        </xsd:annotation>
        <xsd:restriction base="xsd:positiveInteger">
          <xsd:enumeration value="1">
            <xsd:annotation>
              <xsd:documentation>Menos Grave</xsd:documentation>
            </xsd:annotation>
          </xsd:enumeration>
          <xsd:enumeration value="2">
            <xsd:annotation>
              <xsd:documentation>Grave</xsd:documentation>
            </xsd:annotation>
          </xsd:enumeration>
          <xsd:enumeration value="3">
            <xsd:annotation>
              <xsd:documentation>Muy Grave</xsd:documentation>
            </xsd:annotation>
          </xsd:enumeration>
          <xsd:enumeration value="4">
            <xsd:annotation>
              <xsd:documentation>Gravisima</xsd:documentation>
            </xsd:annotation>
          </xsd:enumeration>
          <xsd:enumeration value="5">
            <xsd:annotation>
              <xsd:documentation>No Definida</xsd:documentation>
            </xsd:annotation>
          </xsd:enumeration>
        </xsd:restriction>
      </xsd:simpleType>
      <xsd:complexType name="CTFirma">
        <xsd:annotation>
          <xsd:documentation>
                Una firma digital valida para las denuncias de accidentes y enfermedades profesionales, incluye:
                - Una descripcion: solo informativa, para hacer el XML mas facil de leer.
                La idea es que incluya informacion descriptiva de la firma, como a quien pertenece
                y a que entidad representa (esta informacion es posible extraerla desde la firma misma).
                - La firma: que es una huella digital (CTHuellaDigital) o una firma digital (ds:Signature)
            </xsd:documentation>
        </xsd:annotation>
        <xsd:sequence>
          <xsd:element name="descripcion" type="xsd:string" minOccurs="0"/>
          <xsd:element ref="ds:Signature"/>
        </xsd:sequence>
        <xsd:attribute name="id" use="optional"/>
      </xsd:complexType>
      <xsd:complexType name="CTCalificador">
        <xsd:sequence>
          <xsd:element name="apellido_paterno" type="STTexto"/>
          <xsd:element name="apellido_materno" type="STTexto"/>
          <xsd:element name="nombres" type="STTexto"/>
          <xsd:element name="rut" type="STRut"/>
          <xsd:element name="fecha_nacimiento" type="xsd:date" minOccurs="0"/>
          <xsd:element name="edad" type="xsd:nonNegativeInteger" minOccurs="0"/>
          <xsd:element name="sexo" type="STSexo" minOccurs="0"/>
          <xsd:element name="pais_nacionalidad" type="STPais_nacionalidad" minOccurs="0"/>
        </xsd:sequence>
      </xsd:complexType>
      <xsd:complexType name="CTMedico">
        <xsd:sequence>
          <xsd:element name="rut_me" type="STRut"/>
          <xsd:element name="apellido_paterno_me" type="STTexto"/>
          <xsd:element name="apellido_materno_me" type="STTexto"/>
          <xsd:element name="nombres_me" type="STTexto"/>
        </xsd:sequence>
      </xsd:complexType>
      <xsd:simpleType name="STTipo_alta_medica">
        <xsd:restriction base="xsd:positiveInteger">
          <xsd:enumeration value="1">
            <xsd:annotation>
              <xsd:documentation>Término de los tratamientos del trabajador</xsd:documentation>
            </xsd:annotation>
          </xsd:enumeration>
          <xsd:enumeration value="2">
            <xsd:annotation>
              <xsd:documentation>Derivación Art. 77 Bis de la Ley N° 16744</xsd:documentation>
            </xsd:annotation>
          </xsd:enumeration>
          <xsd:enumeration value="3">
            <xsd:annotation>
              <xsd:documentation>Por abandono de tratamiento</xsd:documentation>
            </xsd:annotation>
          </xsd:enumeration>
          <xsd:enumeration value="4">
            <xsd:annotation>
              <xsd:documentation>Por fallecimiento</xsd:documentation>
            </xsd:annotation>
          </xsd:enumeration>
          <xsd:enumeration value="5">
            <xsd:annotation>
              <xsd:documentation>Por otro motivo</xsd:documentation>
            </xsd:annotation>
          </xsd:enumeration>
        </xsd:restriction>
      </xsd:simpleType>
      <xsd:complexType name="CTCifrado">
        <xsd:sequence>
          <xsd:element ref="xenc:EncryptedData"/>
        </xsd:sequence>
      </xsd:complexType>
      <xsd:simpleType name="STCodigoRegion">
        <xsd:annotation>
          <xsd:documentation>CODIGOS DE REGIONES</xsd:documentation>
        </xsd:annotation>
        <xsd:restriction base="xsd:positiveInteger">
          <xsd:enumeration value="1">
            <xsd:annotation>
              <xsd:documentation>Tarapacá</xsd:documentation>
            </xsd:annotation>
          </xsd:enumeration>
          <xsd:enumeration value="2">
            <xsd:annotation>
              <xsd:documentation>Antofagasta</xsd:documentation>
            </xsd:annotation>
          </xsd:enumeration>
          <xsd:enumeration value="3">
            <xsd:annotation>
              <xsd:documentation>Atacama</xsd:documentation>
            </xsd:annotation>
          </xsd:enumeration>
          <xsd:enumeration value="4">
            <xsd:annotation>
              <xsd:documentation>Coquimbo</xsd:documentation>
            </xsd:annotation>
          </xsd:enumeration>
          <xsd:enumeration value="5">
            <xsd:annotation>
              <xsd:documentation>Valparaíso</xsd:documentation>
            </xsd:annotation>
          </xsd:enumeration>
          <xsd:enumeration value="6">
            <xsd:annotation>
              <xsd:documentation>Libertador General Bernardo O'Higgins</xsd:documentation>
            </xsd:annotation>
          </xsd:enumeration>
          <xsd:enumeration value="7">
            <xsd:annotation>
              <xsd:documentation>Maule</xsd:documentation>
            </xsd:annotation>
          </xsd:enumeration>
          <xsd:enumeration value="8">
            <xsd:annotation>
              <xsd:documentation>Bío-Bío</xsd:documentation>
            </xsd:annotation>
          </xsd:enumeration>
          <xsd:enumeration value="9">
            <xsd:annotation>
              <xsd:documentation>Araucanía</xsd:documentation>
            </xsd:annotation>
          </xsd:enumeration>
          <xsd:enumeration value="10">
            <xsd:annotation>
              <xsd:documentation>Los Lagos</xsd:documentation>
            </xsd:annotation>
          </xsd:enumeration>
          <xsd:enumeration value="11">
            <xsd:annotation>
              <xsd:documentation>Aysén</xsd:documentation>
            </xsd:annotation>
          </xsd:enumeration>
          <xsd:enumeration value="12">
            <xsd:annotation>
              <xsd:documentation>Magallanes</xsd:documentation>
            </xsd:annotation>
          </xsd:enumeration>
          <xsd:enumeration value="13">
            <xsd:annotation>
              <xsd:documentation>Metropolitana</xsd:documentation>
            </xsd:annotation>
          </xsd:enumeration>
          <xsd:enumeration value="14">
            <xsd:annotation>
              <xsd:documentation>Los Ríos</xsd:documentation>
            </xsd:annotation>
          </xsd:enumeration>
          <xsd:enumeration value="15">
            <xsd:annotation>
              <xsd:documentation>Arica y Parinacota</xsd:documentation>
            </xsd:annotation>
          </xsd:enumeration>
        </xsd:restriction>
      </xsd:simpleType>
      <xsd:simpleType name="STCodigo_org_admin">
        <xsd:annotation>
          <xsd:documentation>CODIGOS DE ORGANISMOS ADMINISTRADORES INFORMADOS POR LA DT</xsd:documentation>
        </xsd:annotation>
        <xsd:restriction base="xsd:positiveInteger">
          <xsd:enumeration value="20111">
            <xsd:annotation>
              <xsd:documentation>ASOCIACIÓN CHILENA DE SEGURIDAD</xsd:documentation>
            </xsd:annotation>
          </xsd:enumeration>
          <xsd:enumeration value="20112">
            <xsd:annotation>
              <xsd:documentation>INSTITUTO DE SEGURIDAD DEL TRABAJO</xsd:documentation>
            </xsd:annotation>
          </xsd:enumeration>
          <xsd:enumeration value="20113">
            <xsd:annotation>
              <xsd:documentation>MUTUAL DE SEGURIDAD DE LA CÁMARA CHILENA DE LA CONSTRUCCIÓN</xsd:documentation>
            </xsd:annotation>
          </xsd:enumeration>
          <xsd:enumeration value="30100">
            <xsd:annotation>
              <xsd:documentation>INSTITUTO SEGURIDAD LABORAL</xsd:documentation>
            </xsd:annotation>
          </xsd:enumeration>
          <xsd:enumeration value="30200">
            <xsd:annotation>
              <xsd:documentation>ADMINISTRACIÓN DELEGADA</xsd:documentation>
            </xsd:annotation>
          </xsd:enumeration>
        </xsd:restriction>
      </xsd:simpleType>
      <xsd:simpleType name="STRechazo">
        <xsd:annotation>
          <xsd:documentation>CODIGOS DE MOTIVO DE RECHAZO DE EXPEDIENTE DE INFRACCIONES</xsd:documentation>
        </xsd:annotation>
        <xsd:restriction base="xsd:positiveInteger">
          <xsd:enumeration value="1">
            <xsd:annotation>
              <xsd:documentation>NO AFILIACIÓN O ADHERENCIA</xsd:documentation>
            </xsd:annotation>
          </xsd:enumeration>
          <xsd:enumeration value="2">
            <xsd:annotation>
              <xsd:documentation>DESAFILIACIÓN</xsd:documentation>
            </xsd:annotation>
          </xsd:enumeration>
        </xsd:restriction>
      </xsd:simpleType>
      <xsd:simpleType name="STEdad">
        <xsd:restriction base="xsd:positiveInteger">
          <xsd:minInclusive value="15"/>
          <xsd:maxInclusive value="120"/>
        </xsd:restriction>
      </xsd:simpleType>
    </xsd:schema>
  </Schema>
  <Schema ID="Schema5">
    <xsd:schema xmlns:xsd="http://www.w3.org/2001/XMLSchema" xmlns:ds="http://www.w3.org/2000/09/xmldsig#" xmlns:xenc="http://www.w3.org/2001/04/xmlenc#" xmlns="" elementFormDefault="qualified" attributeFormDefault="unqualified">
      <xsd:import namespace="http://www.w3.org/2000/09/xmldsig#" schemaLocation="Schema3"/>
      <xsd:import namespace="http://www.w3.org/2001/04/xmlenc#" schemaLocation="Schema4"/>
      <xsd:include schemaLocation="Schema2"/>
      <xsd:annotation>
        <xsd:appinfo>
          <archivo>EVAST_TYPES.1.0.xsd</archivo>
          <metadatos>
            <LICENCIA/>
            <Titulo>DEFINICIONES DE TIPOS DE DATOS DE EVAST</Titulo>
            <Autor>BINARYBAG</Autor>
            <Institucion>SuperIntendencia de Seguridad Social (SUSESO)</Institucion>
            <Creacion>2016-12-26</Creacion>
            <Estado>ACTIVO</Estado>
            <Version>1.0</Version>
            <!-- Repetir elemento Modificado cuantas veces sea necesario de acuerdo a futuras modificaciones -->
            <Modificado>
              <fecha>2016-12-26</fecha>
              <Colaborador>BinaryBag - Jong Bor Lee</Colaborador>
              <modificaciones>Creacion</modificaciones>
            </Modificado>
            <Descripcion>DEFINICIONES DE TIPOS DE EVAST</Descripcion>
          </metadatos>
        </xsd:appinfo>
      </xsd:annotation>
      <xsd:simpleType name="STTipoDocto">
        <xsd:annotation>
          <xsd:documentation>Tipos de documento de EVAST PLANESI</xsd:documentation>
        </xsd:annotation>
        <xsd:restriction base="xsd:integer">
          <xsd:enumeration value="51">
            <xsd:annotation>
              <xsd:documentation>IDENTIFICACION DE PELIGRO</xsd:documentation>
            </xsd:annotation>
          </xsd:enumeration>
          <xsd:enumeration value="52">
            <xsd:annotation>
              <xsd:documentation>ENCUESTA AGENTE DE RIESGO SILICE</xsd:documentation>
            </xsd:annotation>
          </xsd:enumeration>
          <xsd:enumeration value="56">
            <xsd:annotation>
              <xsd:documentation>ELIMINACION PELIGRO</xsd:documentation>
            </xsd:annotation>
          </xsd:enumeration>
          <xsd:enumeration value="57">
            <xsd:annotation>
              <xsd:documentation>EGRESO DE ORGANISMO ADMINISTRADOR</xsd:documentation>
            </xsd:annotation>
          </xsd:enumeration>
          <xsd:enumeration value="58">
            <xsd:annotation>
              <xsd:documentation>INGRESO A ORGANISMO ADMINISTRADOR</xsd:documentation>
            </xsd:annotation>
          </xsd:enumeration>
          <xsd:enumeration value="59">
            <xsd:annotation>
              <xsd:documentation>CIERRE CENTRO DE TRABAJO</xsd:documentation>
            </xsd:annotation>
          </xsd:enumeration>
          <xsd:enumeration value="61">
            <xsd:annotation>
              <xsd:documentation>EVALUACION CUALITATIVA</xsd:documentation>
            </xsd:annotation>
          </xsd:enumeration>
          <xsd:enumeration value="62">
            <xsd:annotation>
              <xsd:documentation>EVALUACION CUANTITATIVA</xsd:documentation>
            </xsd:annotation>
          </xsd:enumeration>
          <xsd:enumeration value="64">
            <xsd:annotation>
              <xsd:documentation>LISTADO TRABAJADORES GES ACTIVOS</xsd:documentation>
            </xsd:annotation>
          </xsd:enumeration>
          <xsd:enumeration value="65">
            <xsd:annotation>
              <xsd:documentation>LISTADO TRABAJADORES GES HISTORICOS</xsd:documentation>
            </xsd:annotation>
          </xsd:enumeration>
          <xsd:enumeration value="66">
            <xsd:annotation>
              <xsd:documentation>PRESCRIPCION DE MEDIDAS</xsd:documentation>
            </xsd:annotation>
          </xsd:enumeration>
          <xsd:enumeration value="67">
            <xsd:annotation>
              <xsd:documentation>VERIFICACION DE MEDIDAS</xsd:documentation>
            </xsd:annotation>
          </xsd:enumeration>
          <xsd:enumeration value="68">
            <xsd:annotation>
              <xsd:documentation>NOTIFICACION AUTORIDAD</xsd:documentation>
            </xsd:annotation>
          </xsd:enumeration>
          <xsd:enumeration value="69">
            <xsd:annotation>
              <xsd:documentation>ELIMINACION GES</xsd:documentation>
            </xsd:annotation>
          </xsd:enumeration>
          <xsd:enumeration value="71">
            <xsd:annotation>
              <xsd:documentation>VIGILANCIA DE EFECTO</xsd:documentation>
            </xsd:annotation>
          </xsd:enumeration>
          <xsd:enumeration value="79">
            <xsd:annotation>
              <xsd:documentation>SALIDA LISTADO</xsd:documentation>
            </xsd:annotation>
          </xsd:enumeration>
        </xsd:restriction>
      </xsd:simpleType>
      <xsd:complexType name="CTResponsable">
        <xsd:sequence>
          <xsd:element name="rut" type="STRut"/>
          <xsd:element name="nombres" type="STTexto"/>
          <xsd:element name="apellido_paterno" type="STTexto"/>
          <xsd:element name="apellido_materno" type="STTexto"/>
          <xsd:element name="email" type="STEmail"/>
        </xsd:sequence>
      </xsd:complexType>
      <xsd:complexType name="CTResponsableOA">
        <xsd:sequence>
          <xsd:element name="rut_profesional_oa" type="STRut"/>
          <xsd:element name="apellidopat_profesional_oa" type="STTexto"/>
          <xsd:element name="apellidomat_profesional_oa" type="STTexto"/>
          <xsd:element name="nombres_profesional_oa" type="STTexto"/>
          <xsd:element name="correo_profesional_oa" type="STEmail"/>
        </xsd:sequence>
      </xsd:complexType>
      <xsd:complexType name="CTGeolocalizacion">
        <xsd:sequence>
          <xsd:element name="geo_latitud" type="STCoordenada"/>
          <xsd:element name="geo_longitud" type="STCoordenada"/>
        </xsd:sequence>
      </xsd:complexType>
      <xsd:simpleType name="STCoordenada">
        <xsd:annotation>
          <xsd:documentation>COORDENADA 2 ENTEROS 7 DECIMALES</xsd:documentation>
        </xsd:annotation>
        <xsd:restriction base="xsd:string">
          <xsd:pattern value="(-?[0-9]{1,2}\.[0-9]{7})"/>
        </xsd:restriction>
      </xsd:simpleType>
      <xsd:simpleType name="STEstadoCT">
        <xsd:annotation>
          <xsd:documentation>ESTADO DEL CENTRO TRABAJO</xsd:documentation>
        </xsd:annotation>
        <xsd:restriction base="xsd:integer">
          <xsd:enumeration value="1">
            <xsd:annotation>
              <xsd:documentation>ACTIVO</xsd:documentation>
            </xsd:annotation>
          </xsd:enumeration>
          <xsd:enumeration value="2">
            <xsd:annotation>
              <xsd:documentation>INACTIVO</xsd:documentation>
            </xsd:annotation>
          </xsd:enumeration>
        </xsd:restriction>
      </xsd:simpleType>
      <xsd:simpleType name="STAutoridad">
        <xsd:annotation>
          <xsd:documentation>Autoridad receptora de notificacion EVAST-PLANESI</xsd:documentation>
        </xsd:annotation>
        <xsd:restriction base="xsd:integer">
          <xsd:enumeration value="1">
            <xsd:annotation>
              <xsd:documentation>DIRECCION DEL TRABAJO</xsd:documentation>
            </xsd:annotation>
          </xsd:enumeration>
          <xsd:enumeration value="2">
            <xsd:annotation>
              <xsd:documentation>SEREMI DE SALUD</xsd:documentation>
            </xsd:annotation>
          </xsd:enumeration>
        </xsd:restriction>
      </xsd:simpleType>
      <xsd:simpleType name="STTipoEvaluacionVigilanciaEfecto">
        <xsd:annotation>
          <xsd:documentation>Corresponde al momento en que se realiza la evaluacion con respecto a la exposicion</xsd:documentation>
        </xsd:annotation>
        <xsd:restriction base="xsd:integer">
          <xsd:enumeration value="1">
            <xsd:annotation>
              <xsd:documentation>INMEDIATA AL INICIO DE LA EXPOSICION</xsd:documentation>
            </xsd:annotation>
          </xsd:enumeration>
          <xsd:enumeration value="2">
            <xsd:annotation>
              <xsd:documentation>DURANTE LA EXPOSICION</xsd:documentation>
            </xsd:annotation>
          </xsd:enumeration>
          <xsd:enumeration value="3">
            <xsd:annotation>
              <xsd:documentation>INMEDIATA AL TERMINO DE EXPOSICION</xsd:documentation>
            </xsd:annotation>
          </xsd:enumeration>
          <xsd:enumeration value="4">
            <xsd:annotation>
              <xsd:documentation>POSTERIOR AL FIN DE LA EXPOSICION</xsd:documentation>
            </xsd:annotation>
          </xsd:enumeration>
        </xsd:restriction>
      </xsd:simpleType>
      <xsd:simpleType name="STOrigenExamenEvaluacion">
        <xsd:annotation>
          <xsd:documentation>Corresponde al  origen del examen</xsd:documentation>
        </xsd:annotation>
        <xsd:restriction base="xsd:integer">
          <xsd:enumeration value="1">
            <xsd:annotation>
              <xsd:documentation>Nueva toma de examenes para evaluación</xsd:documentation>
            </xsd:annotation>
          </xsd:enumeration>
          <xsd:enumeration value="2">
            <xsd:annotation>
              <xsd:documentation>Revalidacion Examenes de evaluacion Preocupacional</xsd:documentation>
            </xsd:annotation>
          </xsd:enumeration>
          <xsd:enumeration value="3">
            <xsd:annotation>
              <xsd:documentation>Revalidacion Examenes de evaluacion Ocupacional</xsd:documentation>
            </xsd:annotation>
          </xsd:enumeration>
          <xsd:enumeration value="4">
            <xsd:annotation>
              <xsd:documentation>Revalidacion Examen de Vigilancia desde otro Organismo Administrador</xsd:documentation>
            </xsd:annotation>
          </xsd:enumeration>
          <xsd:enumeration value="5">
            <xsd:annotation>
              <xsd:documentation>Revalidacion Examen Vigilancia Efecto del mismo organismo administrador (por cambio de empresa/cambio de GES dentro de la misma empresa)</xsd:documentation>
            </xsd:annotation>
          </xsd:enumeration>
        </xsd:restriction>
      </xsd:simpleType>
      <xsd:complexType name="CTConclusionEvaluacion">
        <xsd:sequence>
          <xsd:element name="conclusion" type="STConclusion"/>
          <xsd:element name="evaluacion_alterada" type="STEvaluacionAlterada"/>
          <xsd:element name="periodicidad_o_vigencia_control" type="xsd:positiveInteger"/>
        </xsd:sequence>
      </xsd:complexType>
      <xsd:simpleType name="STEvaluacionAlterada">
        <xsd:annotation>
          <xsd:documentation>Resultado de la evaluacion</xsd:documentation>
        </xsd:annotation>
        <xsd:restriction base="xsd:integer">
          <xsd:enumeration value="1">
            <xsd:annotation>
              <xsd:documentation>REUBICACION TEMPORAL</xsd:documentation>
            </xsd:annotation>
          </xsd:enumeration>
          <xsd:enumeration value="2">
            <xsd:annotation>
              <xsd:documentation>DERIVADO A ESTUDIO DE ENFERMEDAD PROFESIONAL</xsd:documentation>
            </xsd:annotation>
          </xsd:enumeration>
          <xsd:enumeration value="3">
            <xsd:annotation>
              <xsd:documentation>PATOLOGIA COMUN DERIVADO A SU PREVISION</xsd:documentation>
            </xsd:annotation>
          </xsd:enumeration>
        </xsd:restriction>
      </xsd:simpleType>
      <xsd:simpleType name="STConclusion">
        <xsd:annotation>
          <xsd:documentation>Conclusion del examen</xsd:documentation>
        </xsd:annotation>
        <xsd:restriction base="xsd:integer">
          <xsd:enumeration value="1">
            <xsd:annotation>
              <xsd:documentation>Evaluación no presenta evidencia de enfermedad profesional</xsd:documentation>
            </xsd:annotation>
          </xsd:enumeration>
          <xsd:enumeration value="2">
            <xsd:annotation>
              <xsd:documentation>Evaluacion presenta alteracion que se deriva a estudio de enfermedad profesional</xsd:documentation>
            </xsd:annotation>
          </xsd:enumeration>
          <xsd:enumeration value="3">
            <xsd:annotation>
              <xsd:documentation>Evaluación presenta alteración por probable sobreexposición a agentes de origen laboral que requiere control</xsd:documentation>
            </xsd:annotation>
          </xsd:enumeration>
        </xsd:restriction>
      </xsd:simpleType>
      <xsd:simpleType name="STConductaAdicional">
        <xsd:annotation>
          <xsd:documentation>conducta adicional</xsd:documentation>
        </xsd:annotation>
        <xsd:restriction base="xsd:integer">
          <xsd:enumeration value="1">
            <xsd:annotation>
              <xsd:documentation>No hay conducta adicional</xsd:documentation>
            </xsd:annotation>
          </xsd:enumeration>
          <xsd:enumeration value="2">
            <xsd:annotation>
              <xsd:documentation>Presenta alteracion de probable origen común que debe ser evaluada por su previsión</xsd:documentation>
            </xsd:annotation>
          </xsd:enumeration>
        </xsd:restriction>
      </xsd:simpleType>
      <xsd:simpleType name="STIndicacion">
        <xsd:annotation>
          <xsd:documentation>indicacion a empresa</xsd:documentation>
        </xsd:annotation>
        <xsd:restriction base="xsd:integer">
          <xsd:enumeration value="1">
            <xsd:annotation>
              <xsd:documentation>Se mantiene en programa de vigilancia</xsd:documentation>
            </xsd:annotation>
          </xsd:enumeration>
          <xsd:enumeration value="2">
            <xsd:annotation>
              <xsd:documentation>Debe realizar cambio de puesto de trabajo o alejamiento del riesgo</xsd:documentation>
            </xsd:annotation>
          </xsd:enumeration>
          <xsd:enumeration value="3">
            <xsd:annotation>
              <xsd:documentation>Se puede reincorporar a su puesto de trabajo y continuar en programa de vigilancia</xsd:documentation>
            </xsd:annotation>
          </xsd:enumeration>
        </xsd:restriction>
      </xsd:simpleType>
      <xsd:simpleType name="STPeriodicidadControl">
        <xsd:annotation>
          <xsd:documentation>Periodicidiad de Vigilancia de Salud para agente de riesgo silice (PLANESI)</xsd:documentation>
        </xsd:annotation>
        <xsd:restriction base="xsd:integer">
          <xsd:enumeration value="1">
            <xsd:annotation>
              <xsd:documentation>12 meses</xsd:documentation>
            </xsd:annotation>
          </xsd:enumeration>
          <xsd:enumeration value="2">
            <xsd:annotation>
              <xsd:documentation>24 meses</xsd:documentation>
            </xsd:annotation>
          </xsd:enumeration>
          <xsd:enumeration value="3">
            <xsd:annotation>
              <xsd:documentation>60 meses</xsd:documentation>
            </xsd:annotation>
          </xsd:enumeration>
        </xsd:restriction>
      </xsd:simpleType>
      <xsd:simpleType name="STCausaEgreso">
        <xsd:annotation>
          <xsd:documentation>Causa de egreso</xsd:documentation>
        </xsd:annotation>
        <xsd:restriction base="xsd:integer">
          <xsd:enumeration value="1">
            <xsd:annotation>
              <xsd:documentation>Control del riesgo</xsd:documentation>
            </xsd:annotation>
          </xsd:enumeration>
          <xsd:enumeration value="2">
            <xsd:annotation>
              <xsd:documentation>Desarrollo de enfermedad profesional por el agente en vigilancia</xsd:documentation>
            </xsd:annotation>
          </xsd:enumeration>
          <xsd:enumeration value="3">
            <xsd:annotation>
              <xsd:documentation>Cambio a puesto sin riesgo (No a consecuencia de EP)</xsd:documentation>
            </xsd:annotation>
          </xsd:enumeration>
          <xsd:enumeration value="4">
            <xsd:annotation>
              <xsd:documentation>Desvinculacion, renuncia o retiro de empresa/servicio.</xsd:documentation>
            </xsd:annotation>
          </xsd:enumeration>
          <xsd:enumeration value="5">
            <xsd:annotation>
              <xsd:documentation>Completo periodo de seguimiento posterior a la exposición</xsd:documentation>
            </xsd:annotation>
          </xsd:enumeration>
          <xsd:enumeration value="6">
            <xsd:annotation>
              <xsd:documentation>Fallecimiento</xsd:documentation>
            </xsd:annotation>
          </xsd:enumeration>
          <xsd:enumeration value="7">
            <xsd:annotation>
              <xsd:documentation>No Ubicable</xsd:documentation>
            </xsd:annotation>
          </xsd:enumeration>
        </xsd:restriction>
      </xsd:simpleType>
      <xsd:complexType name="CTPuestoTrabajo">
        <xsd:sequence>
          <xsd:element name="area" type="STTexto"/>
          <xsd:element name="proceso" type="STTexto"/>
          <xsd:element name="puesto" type="STTexto"/>
        </xsd:sequence>
      </xsd:complexType>
      <xsd:complexType name="CTVerificacionMedida">
        <xsd:sequence>
          <xsd:element name="n_medida" type="xsd:positiveInteger"/>
          <xsd:element name="cumplimiento_medida" type="STSiNo"/>
          <xsd:element name="observacion_verificacion" type="STTexto"/>
        </xsd:sequence>
      </xsd:complexType>
      <xsd:complexType name="CTDatosVerificacion">
        <xsd:sequence>
          <xsd:element name="cumplimiento_medida" type="STCumplimientoMedida"/>
          <xsd:element name="observacion_verificacion" type="STTexto" minOccurs="0"/>
          <xsd:element name="fecha_cumple_medida_empleador" type="xsd:date"/>
        </xsd:sequence>
      </xsd:complexType>
      <xsd:simpleType name="STCumplimientoMedida">
        <xsd:annotation>
          <xsd:documentation>Conjunto de datos que definen una verificacion de medida</xsd:documentation>
        </xsd:annotation>
        <xsd:restriction base="xsd:positiveInteger">
          <xsd:enumeration value="1">
            <xsd:annotation>
              <xsd:documentation>Cumple medida prescrita por el OA</xsd:documentation>
            </xsd:annotation>
          </xsd:enumeration>
          <xsd:enumeration value="2">
            <xsd:annotation>
              <xsd:documentation>Cumple implementando medida equivalente o superior, distinta a la prescrita por el OA</xsd:documentation>
            </xsd:annotation>
          </xsd:enumeration>
          <xsd:enumeration value="3">
            <xsd:annotation>
              <xsd:documentation>No cumple, no implementando o implementando deficientemente medida prescrita por el OA</xsd:documentation>
            </xsd:annotation>
          </xsd:enumeration>
          <xsd:enumeration value="4">
            <xsd:annotation>
              <xsd:documentation>No cumple, implementando medida deficiente  distinta a la prescrita por el OA</xsd:documentation>
            </xsd:annotation>
          </xsd:enumeration>
        </xsd:restriction>
      </xsd:simpleType>
      <xsd:complexType name="CTDefinicionesGES">
        <xsd:sequence>
          <xsd:element name="nombre_ges" type="STTexto"/>
          <xsd:element name="area_trabajo_ges" type="STTexto"/>
          <xsd:element name="proceso_ges" type="STTexto"/>
          <xsd:element name="tarea_ges" type="STTexto"/>
          <xsd:element name="cargo_empresa_ges" type="STTexto"/>
        </xsd:sequence>
      </xsd:complexType>
      <xsd:complexType name="CTMuestreo">
        <xsd:sequence>
          <xsd:element name="muestreo_bajo_limite_deteccion" type="STSiNo"/>
          <xsd:element name="muestreo_resultado_medicion" type="xsd:decimal" minOccurs="0"/>
          <xsd:element name="codigo_muestreo" type="STTexto"/>
        </xsd:sequence>
      </xsd:complexType>
      <xsd:complexType name="CTListadoPersonaEVAST">
        <xsd:sequence>
          <xsd:element name="cargo_empresa_evast" type="STTexto"/>
          <xsd:element name="rut_evast" type="STTexto"/>
          <xsd:element name="apellido_paterno_evast" type="STTexto"/>
          <xsd:element name="apellido_materno_evast" type="STTexto"/>
          <xsd:element name="nombres_evast" type="STTexto"/>
          <xsd:element name="sexo_evast" type="STSexo"/>
          <xsd:element name="pais_nacionalidad_evast" type="STPaisNacionalidadEVAST"/>
        </xsd:sequence>
      </xsd:complexType>
      <xsd:complexType name="CTPersonaEVAST">
        <xsd:sequence>
          <xsd:element name="rut_evast" type="STRut"/>
          <xsd:element name="edad_evast" type="STEdad" minOccurs="0"/>
          <xsd:element name="fecha_nac_evast" type="xsd:date" minOccurs="0"/>
          <xsd:element name="apellido_paterno_evast" type="STTexto"/>
          <xsd:element name="apellido_materno_evast" type="STTexto"/>
          <xsd:element name="nombres_evast" type="STTexto"/>
          <xsd:element name="sexo_evast" type="STSexo"/>
          <xsd:element name="pais_nacionalidad_evast" type="STPaisNacionalidadEVAST"/>
          <xsd:element name="cargo_empresa_evast" type="STTexto"/>
        </xsd:sequence>
      </xsd:complexType>
      <xsd:simpleType name="STPaisNacionalidadEVAST">
        <xsd:annotation>
          <xsd:documentation>Pais de la Nacionalidad de acuerdo a las codificacion ISO 3166-1</xsd:documentation>
        </xsd:annotation>
        <xsd:restriction base="xsd:positiveInteger">
          <xsd:enumeration value="1">
            <xsd:annotation>
              <xsd:documentation>Chileno</xsd:documentation>
            </xsd:annotation>
          </xsd:enumeration>
          <xsd:enumeration value="2">
            <xsd:annotation>
              <xsd:documentation>Extranjero</xsd:documentation>
            </xsd:annotation>
          </xsd:enumeration>
        </xsd:restriction>
      </xsd:simpleType>
      <xsd:simpleType name="STCausaNotificacion">
        <xsd:annotation>
          <xsd:documentation>Causales de notificacion a la Autoridad</xsd:documentation>
        </xsd:annotation>
        <xsd:restriction base="xsd:integer">
          <xsd:enumeration value="1">
            <xsd:annotation>
              <xsd:documentation>Se identifica peligro o agente de riesgo que requiere notificacion a la Autoridad</xsd:documentation>
            </xsd:annotation>
          </xsd:enumeration>
          <xsd:enumeration value="2">
            <xsd:annotation>
              <xsd:documentation>Nivel de riesgo sobre el limite establecido en la norma</xsd:documentation>
            </xsd:annotation>
          </xsd:enumeration>
          <xsd:enumeration value="3">
            <xsd:annotation>
              <xsd:documentation>Incumplimiento de medidas prescritas por el OA</xsd:documentation>
            </xsd:annotation>
          </xsd:enumeration>
        </xsd:restriction>
      </xsd:simpleType>
      <xsd:complexType name="CTReceptorAutoridad">
        <xsd:annotation>
          <xsd:documentation>datos del profesional de la autoridad notificada</xsd:documentation>
        </xsd:annotation>
        <xsd:sequence>
          <xsd:element name="rut_profesional_autoridad" type="STRut"/>
          <xsd:element name="apellido_paterno_autoridad" type="STTexto"/>
          <xsd:element name="apellido_materno_autoridad" type="STTexto"/>
          <xsd:element name="nombres_autoridad" type="STTexto"/>
          <xsd:element name="correo_elect_resp_Autoridad" type="STEmail"/>
        </xsd:sequence>
      </xsd:complexType>
    </xsd:schema>
  </Schema>
  <Schema ID="Schema6">
    <xsd:schema xmlns:xsd="http://www.w3.org/2001/XMLSchema" xmlns:ds="http://www.w3.org/2000/09/xmldsig#" xmlns:xenc="http://www.w3.org/2001/04/xmlenc#" xmlns="" elementFormDefault="qualified" attributeFormDefault="unqualified">
      <xsd:import namespace="http://www.w3.org/2000/09/xmldsig#" schemaLocation="Schema3"/>
      <xsd:import namespace="http://www.w3.org/2001/04/xmlenc#" schemaLocation="Schema4"/>
      <xsd:include schemaLocation="Schema2"/>
      <xsd:annotation>
        <xsd:appinfo>
          <archivo>EVAST_PLANESI_TYPES.1.0.xsd</archivo>
          <metadatos>
            <LICENCIA/>
            <Titulo>DEFINICIONES DE TIPOS DE DATOS DE EVAST PLANESI</Titulo>
            <Autor>BINARYBAG</Autor>
            <Institucion>SuperIntendencia de Seguridad Social (SUSESO)</Institucion>
            <Creacion>2016-11-25</Creacion>
            <Estado>ACTIVO</Estado>
            <Version>1.0</Version>
            <!-- Repetir elemento Modificado cuantas veces sea necesario de acuerdo a futuras modificaciones -->
            <Modificado>
              <fecha>2016-11-25</fecha>
              <Colaborador>BinaryBag - Jong Bor Lee</Colaborador>
              <modificaciones>Creacion</modificaciones>
            </Modificado>
            <Descripcion>DEFINICIONES DE TIPOS DE EVAST PLANESI</Descripcion>
          </metadatos>
        </xsd:appinfo>
      </xsd:annotation>
      <!-- Tipos para zona E (encuesta_silice) -->
      <xsd:simpleType name="STSiliceMedIngEnc">
        <xsd:annotation>
          <xsd:documentation>Medidas Ingenieriles Encuesta</xsd:documentation>
        </xsd:annotation>
        <xsd:restriction base="xsd:integer">
          <xsd:enumeration value="1">
            <xsd:annotation>
              <xsd:documentation>¿Se sustituyen materiales con contenido de sílice sobre 1 %?</xsd:documentation>
            </xsd:annotation>
          </xsd:enumeration>
          <xsd:enumeration value="2">
            <xsd:annotation>
              <xsd:documentation>¿La limpieza abrasiva de objetos pequeños, con chorro de arena, cuarzo u otro material que contiene sílice, se realiza al interior de gabinetes cerrados, quedando el trabajador fuera de ellos?</xsd:documentation>
            </xsd:annotation>
          </xsd:enumeration>
          <xsd:enumeration value="3">
            <xsd:annotation>
              <xsd:documentation>¿La limpieza abrasiva de objetos de gran tamaño, con chorro de arena, cuarzo u otro material que contiene sílice, se realiza en espacios cerrados, con el trabajador usando capucha con línea de aire?</xsd:documentation>
            </xsd:annotation>
          </xsd:enumeration>
          <xsd:enumeration value="4">
            <xsd:annotation>
              <xsd:documentation>¿Cuánta con autorizacion para realizar limpieza abrasiva con chorro de arena?</xsd:documentation>
            </xsd:annotation>
          </xsd:enumeration>
          <xsd:enumeration value="5">
            <xsd:annotation>
              <xsd:documentation>¿Se evita liberar al ambiente de trabajo sustancias que contienen sílice libre cristalizada en forma de polvo?</xsd:documentation>
            </xsd:annotation>
          </xsd:enumeration>
          <xsd:enumeration value="6">
            <xsd:annotation>
              <xsd:documentation>¿El ambiente de trabajo se observa libre de la presencia de material particulado en suspension?</xsd:documentation>
            </xsd:annotation>
          </xsd:enumeration>
          <xsd:enumeration value="7">
            <xsd:annotation>
              <xsd:documentation>¿Se humectan o aplican aditivos higroscopicos no peligrosos en las vías de tránsito de equipos motorizados?</xsd:documentation>
            </xsd:annotation>
          </xsd:enumeration>
          <xsd:enumeration value="8">
            <xsd:annotation>
              <xsd:documentation>¿Las áreas de trabajo en espacio cerrado están exentas de polvo sedimentado?</xsd:documentation>
            </xsd:annotation>
          </xsd:enumeration>
          <xsd:enumeration value="9">
            <xsd:annotation>
              <xsd:documentation>¿Los puestos de trabajo en los cuales existe emision de material particulado o polvo, se encuentran en áreas bien ventiladas; cuentan con aspiracion forzada o se procede a humectar para reducir la emision?</xsd:documentation>
            </xsd:annotation>
          </xsd:enumeration>
          <xsd:enumeration value="10">
            <xsd:annotation>
              <xsd:documentation>¿Están físicamente encerrados los focos de generacion de polvo de sílice libre cristalizada?</xsd:documentation>
            </xsd:annotation>
          </xsd:enumeration>
          <xsd:enumeration value="11">
            <xsd:annotation>
              <xsd:documentation>¿Los filtros colectores de polvo de los sistemas de ventilacion son auto limpiantes?</xsd:documentation>
            </xsd:annotation>
          </xsd:enumeration>
          <xsd:enumeration value="12">
            <xsd:annotation>
              <xsd:documentation>¿Los filtros colectores de polvo retienen material particulado fraccion respirable?</xsd:documentation>
            </xsd:annotation>
          </xsd:enumeration>
          <xsd:enumeration value="13">
            <xsd:annotation>
              <xsd:documentation>¿El corte de ladrillos, losa, enchapes, cerámicos y porcelanatos, pavimentos y muros se realiza con humectacion permanente en la zona de corte u otro sistema de captura de partículas?</xsd:documentation>
            </xsd:annotation>
          </xsd:enumeration>
          <xsd:enumeration value="14">
            <xsd:annotation>
              <xsd:documentation>¿El esmeril angular usado en pulido de muros y losas cuenta con sistema de extraccion local?</xsd:documentation>
            </xsd:annotation>
          </xsd:enumeration>
          <xsd:enumeration value="15">
            <xsd:annotation>
              <xsd:documentation>¿Se humectan las superficies a punterear y demoler antes y durante la operacion?</xsd:documentation>
            </xsd:annotation>
          </xsd:enumeration>
          <xsd:enumeration value="16">
            <xsd:annotation>
              <xsd:documentation>¿En los trabajos de aseo, se humectan las áreas de trabajo antes de barrer?</xsd:documentation>
            </xsd:annotation>
          </xsd:enumeration>
        </xsd:restriction>
      </xsd:simpleType>
      <xsd:simpleType name="STSiliceMedAdmEnc">
        <xsd:annotation>
          <xsd:documentation>Medidas Administrativas Encuesta</xsd:documentation>
        </xsd:annotation>
        <xsd:restriction base="xsd:integer">
          <xsd:enumeration value="17">
            <xsd:annotation>
              <xsd:documentation>¿La empresa tiene un SGSST que ha incorporado, al menos, las Directrices Específicas sobre Sistemas de Gestion de Seguridad y Salud en el Trabajo para Empresas con Riesgo de Exposicion a Sílice, publicadas por la OIT, Ministerio de Salud y del Trabajo y Prevision Social?</xsd:documentation>
            </xsd:annotation>
          </xsd:enumeration>
          <xsd:enumeration value="18">
            <xsd:annotation>
              <xsd:documentation>¿Se realizo la difusion del SGSST-SÍLICE?</xsd:documentation>
            </xsd:annotation>
          </xsd:enumeration>
          <xsd:enumeration value="19">
            <xsd:annotation>
              <xsd:documentation>¿Se elaboro un Cronograma de actividades para la implementacion del SGSST-SÍLICE?</xsd:documentation>
            </xsd:annotation>
          </xsd:enumeration>
          <xsd:enumeration value="20">
            <xsd:annotation>
              <xsd:documentation>¿El Comité Paritario de Higiene y Seguridad (C.P.HyS) incorpora en su Cronograma de trabajo actividades relacionadas con la prevencion de la exposicion a sílice?</xsd:documentation>
            </xsd:annotation>
          </xsd:enumeration>
          <xsd:enumeration value="21">
            <xsd:annotation>
              <xsd:documentation>¿Los trabajadores han sido capacitados acerca de los riesgos asociados a la inhalacion de sustancias que contienen sílice libre cristalizada, de las medidas preventivas y de los métodos de trabajo correctos?</xsd:documentation>
            </xsd:annotation>
          </xsd:enumeration>
          <xsd:enumeration value="22">
            <xsd:annotation>
              <xsd:documentation>¿Se realiza mantenimiento programado a los sistemas de ventilacion, especificándose la frecuencia y tipo de mantencion?</xsd:documentation>
            </xsd:annotation>
          </xsd:enumeration>
          <xsd:enumeration value="23">
            <xsd:annotation>
              <xsd:documentation>¿Se procede a la limpieza de los puestos de trabajo después de cada turno y periodicamente de los locales?</xsd:documentation>
            </xsd:annotation>
          </xsd:enumeration>
          <xsd:enumeration value="24">
            <xsd:annotation>
              <xsd:documentation>¿La limpieza de los puestos de trabajo se realiza mediante métodos que minimizan la contaminacion en el lugar de trabajo y evitan la exposicion del trabajador?</xsd:documentation>
            </xsd:annotation>
          </xsd:enumeration>
          <xsd:enumeration value="25">
            <xsd:annotation>
              <xsd:documentation>¿La limpieza de la ropa de trabajo se efectua minimizando la exposicion del trabajador a polvo?</xsd:documentation>
            </xsd:annotation>
          </xsd:enumeration>
          <xsd:enumeration value="26">
            <xsd:annotation>
              <xsd:documentation>¿Los residuos producidos en la limpieza y el polvo captados por los filtros del sistema de ventilacion se eliminan de forma controlada?</xsd:documentation>
            </xsd:annotation>
          </xsd:enumeration>
          <xsd:enumeration value="27">
            <xsd:annotation>
              <xsd:documentation>¿El Reglamento interno prohíbe comer, beber o fumar en los puestos de trabajo?</xsd:documentation>
            </xsd:annotation>
          </xsd:enumeration>
          <xsd:enumeration value="28">
            <xsd:annotation>
              <xsd:documentation>¿El Reglamento interno incluye como agente de riesgo la sílice libre cristalizada?</xsd:documentation>
            </xsd:annotation>
          </xsd:enumeration>
          <xsd:enumeration value="29">
            <xsd:annotation>
              <xsd:documentation>¿Se cumple la prohibicion de comer, beber o fumar en los puestos de trabajo?</xsd:documentation>
            </xsd:annotation>
          </xsd:enumeration>
          <xsd:enumeration value="30">
            <xsd:annotation>
              <xsd:documentation>¿Se realizo la difusion del Protocolo de Vigilancia del Ambiente de Trabajo y de la Salud de los Trabajadores con Exposicion a Sílice?</xsd:documentation>
            </xsd:annotation>
          </xsd:enumeration>
          <xsd:enumeration value="31">
            <xsd:annotation>
              <xsd:documentation>¿Se registra la difusion del Protocolo de Vigilancia del Ambiente de Trabajo y de la Salud de los Trabajadores con Exposicion a Sílice?</xsd:documentation>
            </xsd:annotation>
          </xsd:enumeration>
          <xsd:enumeration value="32">
            <xsd:annotation>
              <xsd:documentation>¿Existen señalizaciones sobre los riesgos, consecuencias para la salud y medidas preventivas por exposicion a sílice?</xsd:documentation>
            </xsd:annotation>
          </xsd:enumeration>
        </xsd:restriction>
      </xsd:simpleType>
      <xsd:simpleType name="STSiliceMedEppEnc">
        <xsd:annotation>
          <xsd:documentation>Medidas Protección Personal Encuesta</xsd:documentation>
        </xsd:annotation>
        <xsd:restriction base="xsd:integer">
          <xsd:enumeration value="33">
            <xsd:annotation>
              <xsd:documentation>¿Existe un Programa de Proteccion Respiratoria?</xsd:documentation>
            </xsd:annotation>
          </xsd:enumeration>
          <xsd:enumeration value="34">
            <xsd:annotation>
              <xsd:documentation>¿Se realizo la difusion del Programa de Proteccion Respiratoria?</xsd:documentation>
            </xsd:annotation>
          </xsd:enumeration>
          <xsd:enumeration value="35">
            <xsd:annotation>
              <xsd:documentation>¿Los elementos de proteccion personal que utilizan los trabajadores cuentan con certificacion de calidad?</xsd:documentation>
            </xsd:annotation>
          </xsd:enumeration>
          <xsd:enumeration value="36">
            <xsd:annotation>
              <xsd:documentation>¿El personal se encuentra libre de signos evidentes de la exposicion a sílice libre cristalizada, tales como polvo en la cara, cejas o pestañas?</xsd:documentation>
            </xsd:annotation>
          </xsd:enumeration>
          <xsd:enumeration value="37">
            <xsd:annotation>
              <xsd:documentation>¿En la realizacion de operaciones con exposicion directa a polvo con contenido de sílice libre cristalizada, se dispone y se usan equipos de proteccion personal (Proteccion respiratoria con filtros P100)?</xsd:documentation>
            </xsd:annotation>
          </xsd:enumeration>
          <xsd:enumeration value="38">
            <xsd:annotation>
              <xsd:documentation>¿Los trabajadores que utilizan elementos de proteccion personal han sido capacitados en su correcto uso, almacenamiento, mantencion y pruebas de ajuste?</xsd:documentation>
            </xsd:annotation>
          </xsd:enumeration>
          <xsd:enumeration value="39">
            <xsd:annotation>
              <xsd:documentation>¿Se supervisa el uso de la proteccion respiratoria?</xsd:documentation>
            </xsd:annotation>
          </xsd:enumeration>
          <xsd:enumeration value="40">
            <xsd:annotation>
              <xsd:documentation>¿Se registra la entrega y recambio de la proteccion respiratoria (respirador y filtros P100) de cada trabajador, controlando la periodicidad de recambio de los filtros, segun la tarea a desarrollar?</xsd:documentation>
            </xsd:annotation>
          </xsd:enumeration>
        </xsd:restriction>
      </xsd:simpleType>
      <!-- Tipos para zona F (evaluacion_cualitativa) -->
      <xsd:complexType name="CTNivel_Riesgo_Q">
        <xsd:sequence>
          <xsd:element name="nivel_riesgo_q_silice" type="STNivel_Riesgo_Q_Silice"/>
        </xsd:sequence>
      </xsd:complexType>
      <xsd:simpleType name="STNivel_Riesgo_Q_Silice">
        <xsd:annotation>
          <xsd:documentation>Nivel de riesgo de agente de riesgo Silice</xsd:documentation>
        </xsd:annotation>
        <xsd:restriction base="xsd:integer">
          <xsd:enumeration value="3">
            <xsd:annotation>
              <xsd:documentation>GRADO DE EXPOSICION 1 (menor 30 % exp)</xsd:documentation>
            </xsd:annotation>
          </xsd:enumeration>
          <xsd:enumeration value="4">
            <xsd:annotation>
              <xsd:documentation>GRADO DE EXPOSICION 2 (mayor 30 % exp)</xsd:documentation>
            </xsd:annotation>
          </xsd:enumeration>
        </xsd:restriction>
      </xsd:simpleType>
      <!-- Tipos para zona G (evaluacion_cuantitativa) -->
      <xsd:simpleType name="STUnidadMedida">
        <xsd:annotation>
          <xsd:documentation>Unidad de medicion</xsd:documentation>
        </xsd:annotation>
        <xsd:restriction base="xsd:string">
          <xsd:pattern value="mg/m3"/>
        </xsd:restriction>
      </xsd:simpleType>
      <xsd:complexType name="CTNivel_Riesgo_C">
        <xsd:sequence>
          <xsd:element name="nivel_riesgo_c_silice" type="STNivel_Riesgo_C_Silice"/>
        </xsd:sequence>
      </xsd:complexType>
      <xsd:simpleType name="STNivel_Riesgo_C_Silice">
        <xsd:annotation>
          <xsd:documentation>Nivel de riesgo de agente de riesgo Silice</xsd:documentation>
        </xsd:annotation>
        <xsd:restriction base="xsd:integer">
          <xsd:enumeration value="1">
            <xsd:annotation>
              <xsd:documentation>Menor al 25% del L.P.P. (3) </xsd:documentation>
            </xsd:annotation>
          </xsd:enumeration>
          <xsd:enumeration value="2">
            <xsd:annotation>
              <xsd:documentation>Mayor o igual al 25% del L.P.P. y menor al 50% del L.P.P.</xsd:documentation>
            </xsd:annotation>
          </xsd:enumeration>
          <xsd:enumeration value="3">
            <xsd:annotation>
              <xsd:documentation>Mayor o igual al 50% del L.P.P.y hasta el valor del L.P.P.</xsd:documentation>
            </xsd:annotation>
          </xsd:enumeration>
          <xsd:enumeration value="4">
            <xsd:annotation>
              <xsd:documentation>Supera el valor del L.P.P.</xsd:documentation>
            </xsd:annotation>
          </xsd:enumeration>
        </xsd:restriction>
      </xsd:simpleType>
      <xsd:complexType name="CTGrado_Exposicion_Q">
        <xsd:sequence>
          <xsd:element name="grado_exposicion_q_silice" type="STGrado_Exposicion_Q_Silice"/>
        </xsd:sequence>
      </xsd:complexType>
      <xsd:simpleType name="STGrado_Exposicion_Q_Silice">
        <xsd:annotation>
          <xsd:documentation>Grado de exposicion al agente de riesgo Silice</xsd:documentation>
        </xsd:annotation>
        <xsd:restriction base="xsd:integer">
          <xsd:enumeration value="1">
            <xsd:annotation>
              <xsd:documentation>Menor o Igual al 30% exposicion de silice o cargo critico</xsd:documentation>
            </xsd:annotation>
          </xsd:enumeration>
          <xsd:enumeration value="2">
            <xsd:annotation>
              <xsd:documentation>Mayor o Igual al 30% exposicion de silice</xsd:documentation>
            </xsd:annotation>
          </xsd:enumeration>
        </xsd:restriction>
      </xsd:simpleType>
      <xsd:complexType name="CTGrado_Exposicion_C">
        <xsd:sequence>
          <xsd:element name="grado_exposicion_c_silice" type="STGrado_Exposicion_C_Silice"/>
        </xsd:sequence>
      </xsd:complexType>
      <xsd:simpleType name="STGrado_Exposicion_C_Silice">
        <xsd:annotation>
          <xsd:documentation>Grado de exposicion al agente de riesgo Silice</xsd:documentation>
        </xsd:annotation>
        <xsd:restriction base="xsd:integer">
          <xsd:enumeration value="0">
            <xsd:annotation>
              <xsd:documentation>Menor o igual al 50% del LPP</xsd:documentation>
            </xsd:annotation>
          </xsd:enumeration>
          <xsd:enumeration value="1">
            <xsd:annotation>
              <xsd:documentation>Mayor o igual al 50% del LPP y hasta 2 veces el valor del LPP</xsd:documentation>
            </xsd:annotation>
          </xsd:enumeration>
          <xsd:enumeration value="2">
            <xsd:annotation>
              <xsd:documentation>Superiror a 2 veces el valor LPP y hasta 5 veces LPP</xsd:documentation>
            </xsd:annotation>
          </xsd:enumeration>
          <xsd:enumeration value="3">
            <xsd:annotation>
              <xsd:documentation>Superiror a 5 veces el valor LPP</xsd:documentation>
            </xsd:annotation>
          </xsd:enumeration>
        </xsd:restriction>
      </xsd:simpleType>
      <xsd:complexType name="CTNivel_Riesgo_CQ">
        <xsd:sequence>
          <xsd:choice>
            <xsd:element name="nivel_riesgo_c_silice" type="STNivel_Riesgo_C_Silice"/>
            <xsd:element name="nivel_riesgo_q_silice" type="STNivel_Riesgo_Q_Silice"/>
          </xsd:choice>
        </xsd:sequence>
      </xsd:complexType>
      <xsd:complexType name="CTGrado_Exposicion_CQ">
        <xsd:sequence>
          <xsd:choice>
            <xsd:element name="grado_exposicion_c_silice" type="STGrado_Exposicion_C_Silice"/>
            <xsd:element name="grado_exposicion_q_silice" type="STGrado_Exposicion_Q_Silice"/>
          </xsd:choice>
        </xsd:sequence>
      </xsd:complexType>
      <!-- Tipos para zona H (prescripcion_medidas) -->
      <xsd:complexType name="CTPrescripcionMedida">
        <xsd:sequence>
          <xsd:element name="folio_medida_prescrita" type="xsd:positiveInteger"/>
          <xsd:element name="tipo_medida_prescrita" type="STTipoMedidaPrescrita"/>
          <xsd:choice>
            <xsd:element name="mci" type="STCodEspMCI_MedPrescSilice"/>
            <xsd:element name="mca" type="STCodEspMCA_MedPrescSilice"/>
            <xsd:element name="mcpp" type="STCodEspMCPP_MedPrescSilice"/>
          </xsd:choice>
          <xsd:element name="descripcion_medida_prescrita" type="STTexto" minOccurs="0"/>
          <xsd:element name="medida_inmediata" type="STSiNo"/>
          <xsd:element name="fecha_plazo_cumplimiento_medida" type="xsd:date"/>
        </xsd:sequence>
      </xsd:complexType>
      <xsd:simpleType name="STTipoMedidaPrescrita">
        <xsd:annotation>
          <xsd:documentation>Clasificacion de medida</xsd:documentation>
        </xsd:annotation>
        <xsd:restriction base="xsd:integer">
          <xsd:enumeration value="1">
            <xsd:annotation>
              <xsd:documentation>Medida de control Ingenieril</xsd:documentation>
            </xsd:annotation>
          </xsd:enumeration>
          <xsd:enumeration value="2">
            <xsd:annotation>
              <xsd:documentation>Medida de control Administrativo</xsd:documentation>
            </xsd:annotation>
          </xsd:enumeration>
          <xsd:enumeration value="3">
            <xsd:annotation>
              <xsd:documentation>Medida de control Proteccion Personal</xsd:documentation>
            </xsd:annotation>
          </xsd:enumeration>
        </xsd:restriction>
      </xsd:simpleType>
      <xsd:simpleType name="STCodEspMCI_MedPrescSilice">
        <xsd:annotation>
          <xsd:documentation>Medidas ingenieriles</xsd:documentation>
        </xsd:annotation>
        <xsd:restriction base="xsd:integer">
          <xsd:enumeration value="1">
            <xsd:annotation>
              <xsd:documentation>Evaluar la factibilidad de usar materias primas o insumos que contienen menos del 1% sílice libre cristalizada.</xsd:documentation>
            </xsd:annotation>
          </xsd:enumeration>
          <xsd:enumeration value="2">
            <xsd:annotation>
              <xsd:documentation>Se debe usar cabina hermética con sistema de recoleccion de polvo y ventilacion por extraccion local, de preferencia operado con equipo automatizado. Si es necesaria la intervencion del operador, se debe hacer en forma remota o insertando las manos a través de guantes con escotilla sellada. Además el operador debe usar proteccion respiratoria con filtro P100.</xsd:documentation>
            </xsd:annotation>
          </xsd:enumeration>
          <xsd:enumeration value="3">
            <xsd:annotation>
              <xsd:documentation>El operador y los ayudantes, deben usar proteccion respiratoria con abastecimiento de aire a presion positiva, equipada con capucha y operada en modalidad de presion flujo continuo, con certificacion de calidad de acuerdo a lo establecido en el artículo 54, del D.S. N° 594, de 1999, del Ministerio de Salud. Usar cabina hermética con sistema de recoleccion de polvo y ventilacion general.</xsd:documentation>
            </xsd:annotation>
          </xsd:enumeration>
          <xsd:enumeration value="4">
            <xsd:annotation>
              <xsd:documentation>La Autoridad Sanitaria podrá autorizar el uso de este proceso de limpieza si el interesado cumple con los requisitos señalados en el Art. 65 ter del D.S. 594/99 del MINSAL.</xsd:documentation>
            </xsd:annotation>
          </xsd:enumeration>
          <xsd:enumeration value="5">
            <xsd:annotation>
              <xsd:documentation>Se debe dar cumplimiento al Art. N° 33 del D.S. Nº 594/99 MINSAL, el cual indica que cuando existan sustancias químicas perjudiciales para la salud de los trabajadores, se debe evitar que el contaminante se disperse por el lugar de trabajo.</xsd:documentation>
            </xsd:annotation>
          </xsd:enumeration>
          <xsd:enumeration value="6">
            <xsd:annotation>
              <xsd:documentation>Se debe evitar concentraciones ambientales peligrosas, aislando las fuentes de emision, instalando sistemas de captacion local forzada o ventilando los recintos (Art. N° 32, 33, 35 y 58 bis del D.S. N° 594/99 del MINSAL).</xsd:documentation>
            </xsd:annotation>
          </xsd:enumeration>
          <xsd:enumeration value="7">
            <xsd:annotation>
              <xsd:documentation>Se debe dar cumplimiento al Art. N° 33 del D.S. Nº 594 MINSAL, el cual indica que cuando existan sustancias químicas perjudiciales para la salud de los trabajadores se debe evitar que el contaminante se disperse por el lugar de trabajo.</xsd:documentation>
            </xsd:annotation>
          </xsd:enumeration>
          <xsd:enumeration value="8">
            <xsd:annotation>
              <xsd:documentation>Eliminar las fugas de polvo en las zonas de traspaso o vertido, mediante la instalacion de captaciones locales, verificar fugas en junturas y sellos. La limpieza de derrames de sacos con polvo con contenido de sílice debe hacerse con método humedo o aspiracion.</xsd:documentation>
            </xsd:annotation>
          </xsd:enumeration>
          <xsd:enumeration value="9">
            <xsd:annotation>
              <xsd:documentation>Se debe evitar concentraciones ambientales peligrosas, aislando las fuentes de emision, instalando sistemas de captacion local forzada o ventilando los recintos (Art. N° 33, 35 y 58 bis del D.S. N° 594/99 del MINSAL). De ser posible la humectacion, debe implementarse en forma inmediata.</xsd:documentation>
            </xsd:annotation>
          </xsd:enumeration>
          <xsd:enumeration value="10">
            <xsd:annotation>
              <xsd:documentation>Los focos de polvo con contenido de sílice libre cristalizada, deben mantenerse confinados, para evitar su dispersion en la atmosfera de trabajo.</xsd:documentation>
            </xsd:annotation>
          </xsd:enumeration>
          <xsd:enumeration value="11">
            <xsd:annotation>
              <xsd:documentation>Se sugiere el uso de filtros auto limpiante porque evitan el contacto directo con el polvo colectado.</xsd:documentation>
            </xsd:annotation>
          </xsd:enumeration>
          <xsd:enumeration value="12">
            <xsd:annotation>
              <xsd:documentation>Los filtros deben retener partículas menores a 10 micrones.</xsd:documentation>
            </xsd:annotation>
          </xsd:enumeration>
          <xsd:enumeration value="13">
            <xsd:annotation>
              <xsd:documentation>Todas las máquinas de corte de ladrillos, cerámicas, enchapes y otros revestimientos deben operarse con adicion directa de agua, sobre la zona de corte. En lo posible remojar los ladrillos antes de cortarlos. Si no es factible humectar la zona de corte del material debe instalar sistema de extraccion local conectados a un colector de polvo (art. 58 bis del D.S. 594/99 del MINSAL).</xsd:documentation>
            </xsd:annotation>
          </xsd:enumeration>
          <xsd:enumeration value="14">
            <xsd:annotation>
              <xsd:documentation>Se debe utilizar esmeriles angulares que cuenten con sistema de extraccion local conectados a un colector de polvo. El vaciado del material retenido en el colector debe hacerse sin dispersar polvo al ambiente de trabajo.</xsd:documentation>
            </xsd:annotation>
          </xsd:enumeration>
          <xsd:enumeration value="15">
            <xsd:annotation>
              <xsd:documentation>Todos los muros y losas a punterear y demoler deben humectarse antes y periodicamente durante la ejecucion del trabajo. Implementar en forma inmediata.</xsd:documentation>
            </xsd:annotation>
          </xsd:enumeration>
          <xsd:enumeration value="16">
            <xsd:annotation>
              <xsd:documentation>Antes de iniciar las labores de aseo por barrido, se debe humectar para disminuir las emisiones de polvo. Implementar en forma inmediata.</xsd:documentation>
            </xsd:annotation>
          </xsd:enumeration>
          <xsd:enumeration value="999">
            <xsd:annotation>
              <xsd:documentation>medidas especificas, se debe describir</xsd:documentation>
            </xsd:annotation>
          </xsd:enumeration>
        </xsd:restriction>
      </xsd:simpleType>
      <xsd:simpleType name="STCodEspMCA_MedPrescSilice">
        <xsd:annotation>
          <xsd:documentation>Medidas administrativas</xsd:documentation>
        </xsd:annotation>
        <xsd:restriction base="xsd:integer">
          <xsd:enumeration value="17">
            <xsd:annotation>
              <xsd:documentation>Se debe incorporar en el SGSST de la empresa, como mínimo, lo señalado en las Directrices Específicas sobre Sistemas de Gestion de Seguridad y Salud en el Trabajo para Empresas con Riesgos de Exposicion a Sílice, publicadas por la OIT, Ministerios de Salud y del Trabajo y Prevision Social. Las Directrices se encuentran publicadas en la página web http://dipol.minsal.cl/departamentos-2/salud-ocupacional/exposiciona-silice/</xsd:documentation>
            </xsd:annotation>
          </xsd:enumeration>
          <xsd:enumeration value="18">
            <xsd:annotation>
              <xsd:documentation>Se debe realizar la difusion del SGSST-SÍLICE, a todos los responsables en su implementacion: Gerente de Proyecto, Ingeniero Administrador, Profesional de Terreno, Jefe de Obra, Capataces, Departamento de Prevencion de Riesgos de la Empresa, Comités Paritarios de Higiene y Seguridad, Empresas Contratistas y Subcontratistas y Trabajadores.</xsd:documentation>
            </xsd:annotation>
          </xsd:enumeration>
          <xsd:enumeration value="19">
            <xsd:annotation>
              <xsd:documentation>Se debe elaborar un cronograma de actividades para la implementacion del SGSST-SÍLICE, donde se indiquen fechas y responsables de realizar cada una de las actividades indicadas en dicho SGSST-SÍLICE.</xsd:documentation>
            </xsd:annotation>
          </xsd:enumeration>
          <xsd:enumeration value="20">
            <xsd:annotation>
              <xsd:documentation>En el cronograma anual de actividades del Comité Paritario de Higiene y Seguridad (C.P.HyS) se deben incorporar actividades relacionadas con la prevencion de la exposicion a sílice, las cuales deben informarse a la empresa y a los trabajadores.</xsd:documentation>
            </xsd:annotation>
          </xsd:enumeration>
          <xsd:enumeration value="21">
            <xsd:annotation>
              <xsd:documentation>Se debe dar cumplimiento a lo establecido en el Art. N° 21 del D.S N° 40/69 del MINTRAB. Además incorporar en el reglamento interno el riesgo de exposicion a sílice, consecuencias para la salud y medidas preventivas a considerar. Se debe elaborar procedimientos de trabajo seguro en todas las tareas donde existe exposicion a sílice: fracturamiento de materiales, productos y elementos que contengan sílice; limpieza, mantencion, vertido de materias primas y contencion de derrames de material con sílice.</xsd:documentation>
            </xsd:annotation>
          </xsd:enumeration>
          <xsd:enumeration value="22">
            <xsd:annotation>
              <xsd:documentation>Debe existir un programa de mantenimiento sistemático que asegure la continuidad y calidad operativa de los sistemas de extraccion de los contaminantes. Este programa debe estar escrito y conocido por los involucrados.</xsd:documentation>
            </xsd:annotation>
          </xsd:enumeration>
          <xsd:enumeration value="23">
            <xsd:annotation>
              <xsd:documentation>La limpieza debe hacerse a lo menos, al finalizar el turno y en los locales periodicamente. Usar métodos humedos y de aspiracion con filtros HEPA que retengan el polvo respirable. Se debe hacer uso de proteccion respiratoria con filtro P100. Además se debe elaborar e implementar un instructivo de humectacion el cual involucre las zonas de trabajo con tránsito peatonal y vehicular e incluya periodicidades, lugares o zonas, horarios y responsables de realizar dicha humectacion</xsd:documentation>
            </xsd:annotation>
          </xsd:enumeration>
          <xsd:enumeration value="24">
            <xsd:annotation>
              <xsd:documentation>No usar chorros de aire comprimido para la limpieza. Usar métodos humedos y aspiracion con filtros HEPA que retengan el polvo respirable. Se debe hacer uso de proteccion respiratoria con filtro P100.</xsd:documentation>
            </xsd:annotation>
          </xsd:enumeration>
          <xsd:enumeration value="25">
            <xsd:annotation>
              <xsd:documentation>Uso de aspiradora con filtro HEPA para retirar el polvo de la ropa de trabajo. Se debe habilitar un espacio físico con el fin que este sea utilizado para instalar una aspiradora, con la cual los trabajadores puedan aspirar su ropa de trabajo del polvo acumulado por las diversas tareas en las cuales tienen exposicion a sílice. El lugar debe estar señalizado como zona de limpieza e indicar el riesgo de exposicion a sílice. No utilizar aire comprimido ni sacudir la ropa. Se debe hacer uso de proteccion respiratoria con filtro P100.</xsd:documentation>
            </xsd:annotation>
          </xsd:enumeration>
          <xsd:enumeration value="26">
            <xsd:annotation>
              <xsd:documentation>La eliminacion de residuos industriales solidos y sus envases, se debe realizar de acuerdo a lo definido en los Arts. N° 16, 17, 18, 19 y 20 del D.S. N° 594/99 MINSAL.</xsd:documentation>
            </xsd:annotation>
          </xsd:enumeration>
          <xsd:enumeration value="27">
            <xsd:annotation>
              <xsd:documentation>El reglamento interno debe establecer la prohibicion de comer, beber o fumar en los puestos de trabajo, para minimizar los riesgos generados por dichas conductas (Art. N° 153. del Codigo del Trabajo, Art. N° 14 y 19 del D.S. 40/69 del MINTRAB).</xsd:documentation>
            </xsd:annotation>
          </xsd:enumeration>
          <xsd:enumeration value="28">
            <xsd:annotation>
              <xsd:documentation>El reglamento interno debe incorporar el agente de riesgo sílice libre cristalizada, indicando sus riesgos, consecuencias para la salud y medidas preventivas a adoptar donde exista exposicion a este agente.</xsd:documentation>
            </xsd:annotation>
          </xsd:enumeration>
          <xsd:enumeration value="29">
            <xsd:annotation>
              <xsd:documentation>Se debe cumplir con la prohibicion señalada en el reglamento interno respecto de comer, beber y/o fumar en los puestos de trabajo.</xsd:documentation>
            </xsd:annotation>
          </xsd:enumeration>
          <xsd:enumeration value="30">
            <xsd:annotation>
              <xsd:documentation>Se debe efectuar la difusion del Protocolo a los empleadores, expertos en prevencion de riesgo, integrantes del comité paritario, dirigentes sindicales, trabajadores y personas de la empresa relacionadas con la implementacion del Protocolo de vigilancia.</xsd:documentation>
            </xsd:annotation>
          </xsd:enumeration>
          <xsd:enumeration value="31">
            <xsd:annotation>
              <xsd:documentation>Se debe mantener el registro de la difusion del Protocolo de Vigilancia del Ambiente de Trabajo y de la Salud de los Trabajadores con Exposicion a Sílice, para efectos de la fiscalizacion.</xsd:documentation>
            </xsd:annotation>
          </xsd:enumeration>
          <xsd:enumeration value="32">
            <xsd:annotation>
              <xsd:documentation>Se deben instalar señalizaciones sobre el uso de proteccion respiratoria y advertencia de que la exposicion a sílice puede generar silicosis que es una enfermedad irreversible e incurable.</xsd:documentation>
            </xsd:annotation>
          </xsd:enumeration>
          <xsd:enumeration value="999">
            <xsd:annotation>
              <xsd:documentation>medidas especificas, se debe describir</xsd:documentation>
            </xsd:annotation>
          </xsd:enumeration>
        </xsd:restriction>
      </xsd:simpleType>
      <xsd:simpleType name="STCodEspMCPP_MedPrescSilice">
        <xsd:annotation>
          <xsd:documentation>Medidas de protección personal</xsd:documentation>
        </xsd:annotation>
        <xsd:restriction base="xsd:integer">
          <xsd:enumeration value="33">
            <xsd:annotation>
              <xsd:documentation>Se debe elaborar un programa de proteccion respiratoria segun lo indicado en la Guía Técnica de Seleccion y Control de la Proteccion Respiratoria del Instituto de Salud Publica (www.ispch.cl) y la Guía Técnica para la Prevencion de Silicosis del MINSAL.</xsd:documentation>
            </xsd:annotation>
          </xsd:enumeration>
          <xsd:enumeration value="34">
            <xsd:annotation>
              <xsd:documentation>Se debe realizar la difusion del Programa de Proteccion Respiratoria, a todos los involucrados en su implementacion y utilizacion.</xsd:documentation>
            </xsd:annotation>
          </xsd:enumeration>
          <xsd:enumeration value="35">
            <xsd:annotation>
              <xsd:documentation>Los elementos de proteccion personal que entreguen las empresas a sus trabajadores deben ser de calidad certificada se acuerdo a lo que establece el art. 54 del D.S. N° 594/99 del MINSAL.</xsd:documentation>
            </xsd:annotation>
          </xsd:enumeration>
          <xsd:enumeration value="36">
            <xsd:annotation>
              <xsd:documentation>Implementar en forma inmediata el uso de elementos de proteccion personal y disponer las medidas preventivas pertinentes.</xsd:documentation>
            </xsd:annotation>
          </xsd:enumeration>
          <xsd:enumeration value="37">
            <xsd:annotation>
              <xsd:documentation>El empleador debe proporcionar libre de todo costo, los elementos de proteccion personal que cumplan con los requisitos, características y tipo que exige el riesgo a cubrir (Art. N° 53 del D.S. 594/99 del MINSAL). En forma inmediata se deberá disponer el uso de máscara de proteccion respiratoria con filtro P100.</xsd:documentation>
            </xsd:annotation>
          </xsd:enumeration>
          <xsd:enumeration value="38">
            <xsd:annotation>
              <xsd:documentation>El empleador debe capacitar a sus trabajadores de forma teorica y práctica en el correcto uso de los elementos de proteccion personal (Art. N° 53 del D.S. 594/99 del MINSAL), haciendo referencia a los temas como uso, almacenamiento, mantencion y pruebas de ajuste. Esta medida de control se debe implementar en forma inmediata.</xsd:documentation>
            </xsd:annotation>
          </xsd:enumeration>
          <xsd:enumeration value="39">
            <xsd:annotation>
              <xsd:documentation>El empleador debe establecer los procedimientos necesarios para que los jefes directos supervisen el uso de proteccion respiratoria del personal que está a su cargo. El uso también es obligatorio para quienes realizan la supervision.</xsd:documentation>
            </xsd:annotation>
          </xsd:enumeration>
          <xsd:enumeration value="40">
            <xsd:annotation>
              <xsd:documentation>Se debe registrar la entrega y recambio de la proteccion respiratoria (respirador y filtros P100) de cada trabajador, controlando la periodicidad de recambio de los filtros, segun la tarea a desarrollar</xsd:documentation>
            </xsd:annotation>
          </xsd:enumeration>
          <xsd:enumeration value="999">
            <xsd:annotation>
              <xsd:documentation>medidas especificas, se debe describir</xsd:documentation>
            </xsd:annotation>
          </xsd:enumeration>
        </xsd:restriction>
      </xsd:simpleType>
      <!-- Tipos para zona L (vigilancia_de_efecto) -->
      <xsd:complexType name="CTResultadoEvaluacion">
        <xsd:sequence>
          <xsd:element name="resultado_examen" type="CTResultado_Examen" maxOccurs="unbounded"/>
          <xsd:element name="conducta_evaluacion" type="CTConducta_Evaluacion" minOccurs="0"/>
          <xsd:element name="medico" type="CTMedico" minOccurs="0"/>
          <xsd:element name="fecha_entrega_trabajador" type="xsd:date" minOccurs="0"/>
        </xsd:sequence>
      </xsd:complexType>
      <xsd:complexType name="CTResultado_Examen">
        <xsd:sequence>
          <xsd:element name="examen" type="STExamen"/>
          <xsd:element name="resultado_parametro" type="CTResultado_Parametro" maxOccurs="unbounded"/>
          <xsd:element name="resultado_examen" type="STTexto"/>
          <xsd:element name="comentario_examen" type="STTexto"/>
        </xsd:sequence>
      </xsd:complexType>
      <xsd:simpleType name="STExamen">
        <xsd:annotation>
          <xsd:documentation>Tipo de examen realizado</xsd:documentation>
        </xsd:annotation>
        <xsd:restriction base="xsd:integer">
          <xsd:enumeration value="1">
            <xsd:annotation>
              <xsd:documentation>RADIOGRAFIA DE TORAX OIT ANALOGA</xsd:documentation>
            </xsd:annotation>
          </xsd:enumeration>
          <xsd:enumeration value="2">
            <xsd:annotation>
              <xsd:documentation>RADIOGRAFIA DE TORAX OIT DIGITAL</xsd:documentation>
            </xsd:annotation>
          </xsd:enumeration>
        </xsd:restriction>
      </xsd:simpleType>
      <xsd:complexType name="CTResultado_Parametro">
        <xsd:sequence>
          <xsd:element name="parametro_examen" type="STParametroExamen"/>
          <xsd:element name="resultado_parametro" type="STResultadoParametro"/>
        </xsd:sequence>
      </xsd:complexType>
      <xsd:simpleType name="STParametroExamen">
        <xsd:annotation>
          <xsd:documentation>Tipo Parametros  para radiografia de torax (examen 1 y 2)</xsd:documentation>
        </xsd:annotation>
        <xsd:restriction base="xsd:integer">
          <xsd:enumeration value="1">
            <xsd:annotation>
              <xsd:documentation>Calidad</xsd:documentation>
            </xsd:annotation>
          </xsd:enumeration>
          <xsd:enumeration value="2">
            <xsd:annotation>
              <xsd:documentation>Opacidades pequeñas</xsd:documentation>
            </xsd:annotation>
          </xsd:enumeration>
          <xsd:enumeration value="3">
            <xsd:annotation>
              <xsd:documentation>Profusion</xsd:documentation>
            </xsd:annotation>
          </xsd:enumeration>
          <xsd:enumeration value="4">
            <xsd:annotation>
              <xsd:documentation>Opacidades grandes</xsd:documentation>
            </xsd:annotation>
          </xsd:enumeration>
        </xsd:restriction>
      </xsd:simpleType>
      <xsd:simpleType name="STResultadoParametro">
        <xsd:annotation>
          <xsd:documentation>Resultado de cada parametro evaluado</xsd:documentation>
        </xsd:annotation>
        <xsd:restriction base="xsd:string">
          <xsd:pattern value="[12340ABC]|([0123]/[0123])|([pqrstu]/[pqrstu])"/>
        </xsd:restriction>
      </xsd:simpleType>
      <xsd:complexType name="CTConducta_Evaluacion">
        <xsd:sequence>
          <xsd:element name="conclusion" type="STConclusion"/>
          <xsd:element name="conducta_adicional" type="STConductaAdicional"/>
          <xsd:element name="indicacion" type="STIndicacion"/>
          <xsd:element name="periodicidad_control" type="STPeriodicidadControl" minOccurs="0"/>
        </xsd:sequence>
      </xsd:complexType>
      <xsd:complexType name="CTPresenciaPeligro">
        <xsd:sequence>
          <xsd:element name="presencia_peligro" type="STSiNo"/>
          <xsd:element name="fecha_deteccion_peligro" type="xsd:date"/>
        </xsd:sequence>
      </xsd:complexType>
    </xsd:schema>
  </Schema>
  <Schema ID="Schema7">
    <xsd:schema xmlns:xsd="http://www.w3.org/2001/XMLSchema" xmlns:ds="http://www.w3.org/2000/09/xmldsig#" xmlns="" elementFormDefault="qualified" attributeFormDefault="unqualified">
      <xsd:include schemaLocation="Schema2"/>
      <xsd:annotation>
        <xsd:appinfo>
          <archivo>EVAST_ZONA_ZID.xsd</archivo>
          <metadatos>
            <Titulo>Definiciones de tipos de datos para la zona Identificacion Documento de EVAST</Titulo>
            <Autor>BinaryBag</Autor>
            <Institucion>SuperIntendencia de Seguridad Social (SUSESO)</Institucion>
            <Creacion>2017-04-13</Creacion>
            <Estado>Activo</Estado>
            <Version>1.0</Version>
            <!-- Repetir elemento Modificado cuantas veces sea necesario de acuerdo a futuras modificaciones -->
            <Modificado>
              <fecha/>
              <Colaborador/>
              <modificaciones/>
            </Modificado>
          </metadatos>
        </xsd:appinfo>
      </xsd:annotation>
      <xsd:complexType name="CT_ZONA_ZID">
        <xsd:sequence>
          <xsd:element name="documento">
            <xsd:annotation>
              <xsd:documentation>Identificacion Documento</xsd:documentation>
            </xsd:annotation>
            <xsd:complexType>
              <xsd:sequence>
                <xsd:element name="cuv" type="STCUV"/>
                <xsd:element name="organismo" type="STOrganismo"/>
                <xsd:element name="fecha_emision" type="xsd:dateTime"/>
                <xsd:element name="folio" type="STTexto"/>
                <xsd:element name="codigo_agente_riesgo" type="STCodigo_agente_enfermedad" minOccurs="0"/>
                <xsd:element name="tipo_documento" type="STTipoDocto"/>
                <xsd:element name="id_documento" type="xsd:positiveInteger"/>
                <xsd:element name="tipo_documento_asociado" type="STTipoDocto" minOccurs="0"/>
                <xsd:element name="id_documento_asociado" type="xsd:positiveInteger" minOccurs="0"/>
                <xsd:element name="ct_responsable_oa" type="CTResponsableOA"/>
              </xsd:sequence>
            </xsd:complexType>
          </xsd:element>
        </xsd:sequence>
      </xsd:complexType>
    </xsd:schema>
  </Schema>
  <Schema ID="Schema8">
    <xsd:schema xmlns:xsd="http://www.w3.org/2001/XMLSchema" xmlns:ds="http://www.w3.org/2000/09/xmldsig#" xmlns="" elementFormDefault="qualified" attributeFormDefault="unqualified">
      <xsd:include schemaLocation="Schema2"/>
      <xsd:annotation>
        <xsd:appinfo>
          <archivo>EVAST_ZONA_ZEM.xsd</archivo>
          <metadatos>
            <Titulo>Definiciones de tipos de datos para la zona Empleador de EVAST</Titulo>
            <Autor>BinaryBag</Autor>
            <Institucion>SuperIntendencia de Seguridad Social (SUSESO)</Institucion>
            <Creacion>2017-04-13</Creacion>
            <Estado>Activo</Estado>
            <Version>1.0</Version>
            <!-- Repetir elemento Modificado cuantas veces sea necesario de acuerdo a futuras modificaciones -->
            <Modificado>
              <fecha/>
              <Colaborador/>
              <modificaciones/>
            </Modificado>
          </metadatos>
        </xsd:appinfo>
      </xsd:annotation>
      <xsd:complexType name="CT_ZONA_ZEM">
        <xsd:sequence>
          <xsd:element name="empleador">
            <xsd:annotation>
              <xsd:documentation>Empleador</xsd:documentation>
            </xsd:annotation>
            <xsd:complexType>
              <xsd:sequence>
                <xsd:element name="rut_empleador" type="STRut"/>
                <xsd:element name="razon_social" type="STTexto"/>
                <xsd:element name="direccion_empleador" type="CTDireccionEmpleador"/>
                <xsd:element name="ciiu_empleador_evaluado" type="STCIIU"/>
                <xsd:element name="ciiu_giro_empleador_evaluado" type="STTexto"/>
                <xsd:element name="caracter_organizacion" type="STPropiedad_empresa"/>
                <xsd:element name="n_trabajadores_propios" type="xsd:positiveInteger"/>
                <xsd:element name="n_trabajadores_hombre" type="xsd:nonNegativeInteger"/>
                <xsd:element name="n_trabajadores_mujer" type="xsd:nonNegativeInteger"/>
                <xsd:element name="reglam_hig_seg" type="STSiNo"/>
                <xsd:element name="reglam_ord_seg" type="STSiNoNc"/>
                <xsd:element name="depto_prev_riesgos" type="STSiNoNc"/>
              </xsd:sequence>
            </xsd:complexType>
          </xsd:element>
        </xsd:sequence>
      </xsd:complexType>
    </xsd:schema>
  </Schema>
  <Schema ID="Schema9">
    <xsd:schema xmlns:xsd="http://www.w3.org/2001/XMLSchema" xmlns:ds="http://www.w3.org/2000/09/xmldsig#" xmlns="" elementFormDefault="qualified" attributeFormDefault="unqualified">
      <xsd:include schemaLocation="Schema2"/>
      <xsd:annotation>
        <xsd:appinfo>
          <archivo>EVAST_ZONA_ZCT.xsd</archivo>
          <metadatos>
            <Titulo>Definiciones de tipos de datos para la zona Centro De Trabajo de EVAST</Titulo>
            <Autor>BinaryBag</Autor>
            <Institucion>SuperIntendencia de Seguridad Social (SUSESO)</Institucion>
            <Creacion>2017-04-13</Creacion>
            <Estado>Activo</Estado>
            <Version>1.0</Version>
            <!-- Repetir elemento Modificado cuantas veces sea necesario de acuerdo a futuras modificaciones -->
            <Modificado>
              <fecha/>
              <Colaborador/>
              <modificaciones/>
            </Modificado>
          </metadatos>
        </xsd:appinfo>
      </xsd:annotation>
      <xsd:complexType name="CT_ZONA_ZCT">
        <xsd:sequence>
          <xsd:element name="centro_de_trabajo">
            <xsd:annotation>
              <xsd:documentation>Centro de trabajo</xsd:documentation>
            </xsd:annotation>
            <xsd:complexType>
              <xsd:sequence>
                <xsd:element name="rut_empleador_principal" type="STRut"/>
                <xsd:element name="nombre_empleador_principal" type="STTexto"/>
                <xsd:element name="nombre_centro_trabajo" type="STTexto"/>
                <xsd:element name="tipo_empresa" type="STTipo_empresa"/>
                <xsd:element name="geolocalizacion" type="CTGeolocalizacion"/>
                <xsd:element name="direccion_centro_trabajo" type="CTDireccionCentroTrabajo"/>
                <xsd:element name="descripcion_actividad_trabajadores_ct" type="STTexto"/>
                <xsd:element name="n_trabajadores_propios_ct" type="xsd:positiveInteger"/>
                <xsd:element name="n_trabajadores_hombre_ct" type="xsd:nonNegativeInteger"/>
                <xsd:element name="n_trabajadores_mujer_ct" type="xsd:nonNegativeInteger"/>
                <xsd:element name="com_par_constituido" type="STSiNoNc"/>
                <xsd:element name="experto_prevencion_riesgos" type="STSiNo"/>
                <xsd:element name="horas_semana_dedica_ct" type="xsd:positiveInteger" minOccurs="0"/>
                <xsd:element name="fecha_inicio_ct" type="xsd:date"/>
                <xsd:element name="tiene_fech_term" type="STSiNo"/>
                <xsd:element name="fecha_termino_ct" type="xsd:date" minOccurs="0"/>
              </xsd:sequence>
            </xsd:complexType>
          </xsd:element>
        </xsd:sequence>
      </xsd:complexType>
    </xsd:schema>
  </Schema>
  <Schema ID="Schema10">
    <xsd:schema xmlns:xsd="http://www.w3.org/2001/XMLSchema" xmlns:ds="http://www.w3.org/2000/09/xmldsig#" xmlns="" elementFormDefault="qualified" attributeFormDefault="unqualified">
      <xsd:include schemaLocation="Schema2"/>
      <xsd:annotation>
        <xsd:appinfo>
          <archivo>EVAST_ZONA_ZPP.xsd</archivo>
          <metadatos>
            <Titulo>Definiciones de tipos de datos para la zona Centro De Trabajo de EVAST</Titulo>
            <Autor>BinaryBag</Autor>
            <Institucion>SuperIntendencia de Seguridad Social (SUSESO)</Institucion>
            <Creacion>2017-04-13</Creacion>
            <Estado>Activo</Estado>
            <Version>1.0</Version>
            <!-- Repetir elemento Modificado cuantas veces sea necesario de acuerdo a futuras modificaciones -->
            <Modificado>
              <fecha/>
              <Colaborador/>
              <modificaciones/>
            </Modificado>
          </metadatos>
        </xsd:appinfo>
      </xsd:annotation>
      <xsd:complexType name="CT_ZONA_ZPP">
        <xsd:sequence>
          <xsd:element name="presencia_de_peligro">
            <xsd:annotation>
              <xsd:documentation>Presencia de peligro</xsd:documentation>
            </xsd:annotation>
            <xsd:complexType>
              <xsd:sequence>
                <xsd:element name="presencia_peligro" type="CTPresenciaPeligro"/>
              </xsd:sequence>
            </xsd:complexType>
          </xsd:element>
        </xsd:sequence>
      </xsd:complexType>
    </xsd:schema>
  </Schema>
  <Schema ID="Schema1" SchemaRef="Schema2 Schema5 Schema6 Schema7 Schema8 Schema9 Schema10">
    <xsd:schema xmlns:xsd="http://www.w3.org/2001/XMLSchema" xmlns:ds="http://www.w3.org/2000/09/xmldsig#" xmlns="" elementFormDefault="qualified" attributeFormDefault="unqualified">
      <xsd:include schemaLocation="Schema2"/>
      <xsd:include schemaLocation="Schema5"/>
      <xsd:include schemaLocation="Schema6"/>
      <xsd:include schemaLocation="Schema7"/>
      <xsd:include schemaLocation="Schema8"/>
      <xsd:include schemaLocation="Schema9"/>
      <xsd:include schemaLocation="Schema10"/>
      <xsd:annotation>
        <xsd:appinfo>
          <archivo>EVAST_51.xsd</archivo>
          <metadatos>
            <Titulo>Definicion de documento Identificación de peligro del modulo EVAST-PLANESI</Titulo>
            <Autor>BinaryBag</Autor>
            <Institucion>SuperIntendencia de Seguridad Social (SUSESO)</Institucion>
            <Creacion>2017-04-13</Creacion>
            <Estado>Activo</Estado>
            <Version>1.0</Version>
            <!-- Repetir elemento Modificado cuantas veces sea necesario de acuerdo a futuras modificaciones -->
            <Modificado>
              <fecha/>
              <Colaborador/>
              <modificaciones/>
            </Modificado>
            <Descripcion>Este esquema define el documento Identificación de peligro del modulo EVAST-PLANESI</Descripcion>
          </metadatos>
        </xsd:appinfo>
      </xsd:annotation>
      <xsd:element name="EVAST_IDENTIFICACION_DE_PELIGRO_CGS">
        <xsd:complexType>
          <xsd:sequence>
            <xsd:element name="ZONA_ZID" type="CT_ZONA_ZID"/>
            <xsd:element name="ZONA_ZEM" type="CT_ZONA_ZEM"/>
            <xsd:element name="ZONA_ZCT" type="CT_ZONA_ZCT"/>
            <xsd:element name="ZONA_ZPP" type="CT_ZONA_ZPP"/>
          </xsd:sequence>
        </xsd:complexType>
      </xsd:element>
    </xsd:schema>
  </Schema>
  <Map ID="1" Name="EVAST_IDENTIFICACION_DE_PELIGRO_CGS_Map" RootElement="EVAST_IDENTIFICACION_DE_PELIGRO_CGS"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4"/>
  <dimension ref="A1:A14"/>
  <sheetViews>
    <sheetView zoomScale="120" zoomScaleNormal="120" workbookViewId="0">
      <selection activeCell="A8" sqref="A8"/>
    </sheetView>
  </sheetViews>
  <sheetFormatPr baseColWidth="10" defaultColWidth="11.42578125" defaultRowHeight="15" x14ac:dyDescent="0.25"/>
  <cols>
    <col min="1" max="1" width="128.5703125" customWidth="1"/>
  </cols>
  <sheetData>
    <row r="1" spans="1:1" x14ac:dyDescent="0.25">
      <c r="A1" s="18" t="s">
        <v>641</v>
      </c>
    </row>
    <row r="2" spans="1:1" x14ac:dyDescent="0.25">
      <c r="A2" s="16"/>
    </row>
    <row r="3" spans="1:1" ht="35.1" customHeight="1" x14ac:dyDescent="0.25">
      <c r="A3" s="17" t="s">
        <v>642</v>
      </c>
    </row>
    <row r="4" spans="1:1" ht="35.1" customHeight="1" x14ac:dyDescent="0.25">
      <c r="A4" s="17" t="s">
        <v>649</v>
      </c>
    </row>
    <row r="5" spans="1:1" ht="35.1" customHeight="1" x14ac:dyDescent="0.25">
      <c r="A5" s="17" t="s">
        <v>643</v>
      </c>
    </row>
    <row r="6" spans="1:1" ht="35.1" customHeight="1" x14ac:dyDescent="0.25">
      <c r="A6" s="17" t="s">
        <v>644</v>
      </c>
    </row>
    <row r="7" spans="1:1" ht="50.25" customHeight="1" x14ac:dyDescent="0.25">
      <c r="A7" s="17" t="s">
        <v>650</v>
      </c>
    </row>
    <row r="8" spans="1:1" ht="35.1" customHeight="1" x14ac:dyDescent="0.25">
      <c r="A8" s="17" t="s">
        <v>651</v>
      </c>
    </row>
    <row r="9" spans="1:1" ht="35.1" customHeight="1" x14ac:dyDescent="0.25">
      <c r="A9" s="17" t="s">
        <v>652</v>
      </c>
    </row>
    <row r="10" spans="1:1" ht="35.1" customHeight="1" x14ac:dyDescent="0.25">
      <c r="A10" s="17" t="s">
        <v>645</v>
      </c>
    </row>
    <row r="11" spans="1:1" ht="35.1" customHeight="1" x14ac:dyDescent="0.25">
      <c r="A11" s="17" t="s">
        <v>646</v>
      </c>
    </row>
    <row r="12" spans="1:1" ht="35.1" customHeight="1" x14ac:dyDescent="0.25">
      <c r="A12" s="17" t="s">
        <v>653</v>
      </c>
    </row>
    <row r="13" spans="1:1" ht="35.1" customHeight="1" x14ac:dyDescent="0.25">
      <c r="A13" s="17" t="s">
        <v>647</v>
      </c>
    </row>
    <row r="14" spans="1:1" ht="35.1" customHeight="1" x14ac:dyDescent="0.25">
      <c r="A14" s="17" t="s">
        <v>648</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Hoja3"/>
  <dimension ref="A1:BM2"/>
  <sheetViews>
    <sheetView workbookViewId="0">
      <selection activeCell="BL2" sqref="BL2"/>
    </sheetView>
  </sheetViews>
  <sheetFormatPr baseColWidth="10" defaultColWidth="11.42578125" defaultRowHeight="15" x14ac:dyDescent="0.25"/>
  <cols>
    <col min="5" max="5" width="12.140625" customWidth="1"/>
    <col min="10" max="10" width="13.85546875" customWidth="1"/>
    <col min="11" max="12" width="13.5703125" customWidth="1"/>
    <col min="13" max="13" width="12.7109375" customWidth="1"/>
    <col min="14" max="14" width="13.28515625" customWidth="1"/>
    <col min="15" max="15" width="12.7109375" customWidth="1"/>
    <col min="25" max="25" width="12.85546875" customWidth="1"/>
    <col min="26" max="26" width="12.5703125" customWidth="1"/>
    <col min="27" max="27" width="12.85546875" customWidth="1"/>
    <col min="28" max="28" width="13" customWidth="1"/>
    <col min="29" max="29" width="16.140625" customWidth="1"/>
    <col min="30" max="30" width="22" customWidth="1"/>
    <col min="31" max="31" width="20.7109375" customWidth="1"/>
    <col min="32" max="32" width="22.42578125" customWidth="1"/>
    <col min="33" max="33" width="18.28515625" customWidth="1"/>
    <col min="34" max="34" width="8.85546875" customWidth="1"/>
    <col min="35" max="35" width="12.28515625" customWidth="1"/>
    <col min="37" max="37" width="11.42578125" customWidth="1"/>
    <col min="39" max="39" width="14.140625" customWidth="1"/>
    <col min="49" max="49" width="13" customWidth="1"/>
    <col min="50" max="50" width="13.5703125" customWidth="1"/>
    <col min="51" max="51" width="13.140625" customWidth="1"/>
    <col min="52" max="52" width="15.85546875" customWidth="1"/>
    <col min="54" max="54" width="21.5703125" customWidth="1"/>
    <col min="56" max="56" width="19.5703125" customWidth="1"/>
    <col min="58" max="58" width="9.85546875" customWidth="1"/>
    <col min="63" max="63" width="8.7109375" customWidth="1"/>
    <col min="64" max="64" width="8.85546875" customWidth="1"/>
    <col min="65" max="65" width="10.7109375" customWidth="1"/>
  </cols>
  <sheetData>
    <row r="1" spans="1:65" ht="60" x14ac:dyDescent="0.25">
      <c r="A1" s="5" t="s">
        <v>3</v>
      </c>
      <c r="B1" s="5" t="s">
        <v>375</v>
      </c>
      <c r="C1" s="5" t="s">
        <v>373</v>
      </c>
      <c r="D1" s="5" t="s">
        <v>4</v>
      </c>
      <c r="E1" s="5" t="s">
        <v>376</v>
      </c>
      <c r="F1" s="5" t="s">
        <v>5</v>
      </c>
      <c r="G1" s="5" t="s">
        <v>6</v>
      </c>
      <c r="H1" s="5" t="s">
        <v>7</v>
      </c>
      <c r="I1" s="5" t="s">
        <v>8</v>
      </c>
      <c r="J1" s="5" t="s">
        <v>9</v>
      </c>
      <c r="K1" s="5" t="s">
        <v>10</v>
      </c>
      <c r="L1" s="5" t="s">
        <v>11</v>
      </c>
      <c r="M1" s="5" t="s">
        <v>12</v>
      </c>
      <c r="N1" s="5" t="s">
        <v>13</v>
      </c>
      <c r="O1" s="5" t="s">
        <v>14</v>
      </c>
      <c r="P1" s="5" t="s">
        <v>377</v>
      </c>
      <c r="Q1" s="5" t="s">
        <v>378</v>
      </c>
      <c r="R1" s="5" t="s">
        <v>15</v>
      </c>
      <c r="S1" s="5" t="s">
        <v>379</v>
      </c>
      <c r="T1" s="8" t="s">
        <v>380</v>
      </c>
      <c r="U1" s="5" t="s">
        <v>16</v>
      </c>
      <c r="V1" s="5" t="s">
        <v>381</v>
      </c>
      <c r="W1" s="5" t="s">
        <v>382</v>
      </c>
      <c r="X1" s="5" t="s">
        <v>17</v>
      </c>
      <c r="Y1" s="5" t="s">
        <v>383</v>
      </c>
      <c r="Z1" s="5" t="s">
        <v>18</v>
      </c>
      <c r="AA1" s="5" t="s">
        <v>384</v>
      </c>
      <c r="AB1" s="5" t="s">
        <v>385</v>
      </c>
      <c r="AC1" s="6" t="s">
        <v>386</v>
      </c>
      <c r="AD1" s="6" t="s">
        <v>387</v>
      </c>
      <c r="AE1" s="6" t="s">
        <v>388</v>
      </c>
      <c r="AF1" s="6" t="s">
        <v>389</v>
      </c>
      <c r="AG1" s="6" t="s">
        <v>390</v>
      </c>
      <c r="AH1" s="6" t="s">
        <v>391</v>
      </c>
      <c r="AI1" s="5" t="s">
        <v>374</v>
      </c>
      <c r="AJ1" s="5" t="s">
        <v>19</v>
      </c>
      <c r="AK1" s="5" t="s">
        <v>392</v>
      </c>
      <c r="AL1" s="5" t="s">
        <v>20</v>
      </c>
      <c r="AM1" s="6" t="s">
        <v>393</v>
      </c>
      <c r="AN1" s="5" t="s">
        <v>21</v>
      </c>
      <c r="AO1" s="5" t="s">
        <v>22</v>
      </c>
      <c r="AP1" s="6" t="s">
        <v>394</v>
      </c>
      <c r="AQ1" s="5" t="s">
        <v>395</v>
      </c>
      <c r="AR1" s="5" t="s">
        <v>408</v>
      </c>
      <c r="AS1" s="8" t="s">
        <v>409</v>
      </c>
      <c r="AT1" s="5" t="s">
        <v>410</v>
      </c>
      <c r="AU1" s="5" t="s">
        <v>411</v>
      </c>
      <c r="AV1" s="5" t="s">
        <v>396</v>
      </c>
      <c r="AW1" s="5" t="s">
        <v>23</v>
      </c>
      <c r="AX1" s="5" t="s">
        <v>24</v>
      </c>
      <c r="AY1" s="5" t="s">
        <v>397</v>
      </c>
      <c r="AZ1" s="6" t="s">
        <v>398</v>
      </c>
      <c r="BA1" s="6" t="s">
        <v>399</v>
      </c>
      <c r="BB1" s="5" t="s">
        <v>400</v>
      </c>
      <c r="BC1" s="7" t="s">
        <v>25</v>
      </c>
      <c r="BD1" s="6" t="s">
        <v>401</v>
      </c>
      <c r="BE1" s="5" t="s">
        <v>402</v>
      </c>
      <c r="BF1" s="6" t="s">
        <v>403</v>
      </c>
      <c r="BG1" s="7" t="s">
        <v>404</v>
      </c>
      <c r="BH1" s="5" t="s">
        <v>405</v>
      </c>
      <c r="BI1" s="14" t="s">
        <v>407</v>
      </c>
      <c r="BJ1" s="14" t="s">
        <v>6</v>
      </c>
      <c r="BK1" s="13" t="s">
        <v>406</v>
      </c>
      <c r="BL1" s="5" t="s">
        <v>412</v>
      </c>
      <c r="BM1" s="5" t="s">
        <v>413</v>
      </c>
    </row>
    <row r="2" spans="1:65" x14ac:dyDescent="0.25">
      <c r="A2" s="9"/>
      <c r="B2" s="9">
        <v>11</v>
      </c>
      <c r="E2" s="9">
        <v>6001010601</v>
      </c>
      <c r="F2" s="9">
        <v>51</v>
      </c>
      <c r="G2" s="9">
        <v>1</v>
      </c>
      <c r="J2" s="9" t="s">
        <v>904</v>
      </c>
      <c r="K2" t="s">
        <v>906</v>
      </c>
      <c r="L2" t="s">
        <v>907</v>
      </c>
      <c r="M2" t="s">
        <v>908</v>
      </c>
      <c r="N2" t="s">
        <v>909</v>
      </c>
      <c r="O2" s="9" t="s">
        <v>892</v>
      </c>
      <c r="P2" t="s">
        <v>889</v>
      </c>
      <c r="Q2" s="9">
        <v>3</v>
      </c>
      <c r="R2" t="s">
        <v>891</v>
      </c>
      <c r="S2" s="9" t="s">
        <v>0</v>
      </c>
      <c r="U2" t="s">
        <v>71</v>
      </c>
      <c r="V2" s="10" t="s">
        <v>442</v>
      </c>
      <c r="W2" s="9">
        <v>11321</v>
      </c>
      <c r="Y2" s="9">
        <v>2</v>
      </c>
      <c r="Z2" s="9">
        <v>16</v>
      </c>
      <c r="AA2" s="9">
        <v>12</v>
      </c>
      <c r="AB2" s="9">
        <v>4</v>
      </c>
      <c r="AC2" s="9">
        <v>3</v>
      </c>
      <c r="AD2" s="9">
        <v>2</v>
      </c>
      <c r="AE2" s="9">
        <v>1</v>
      </c>
      <c r="AF2" s="9">
        <v>1</v>
      </c>
      <c r="AG2" s="9">
        <v>1</v>
      </c>
      <c r="AH2" s="9">
        <v>2</v>
      </c>
      <c r="AI2" s="9" t="s">
        <v>892</v>
      </c>
      <c r="AJ2" t="s">
        <v>893</v>
      </c>
      <c r="AK2" s="9"/>
      <c r="AL2" t="s">
        <v>890</v>
      </c>
      <c r="AM2" s="9">
        <v>1</v>
      </c>
      <c r="AN2" s="12">
        <v>408874</v>
      </c>
      <c r="AO2" s="12">
        <v>731970</v>
      </c>
      <c r="AP2" s="9">
        <v>3</v>
      </c>
      <c r="AQ2" t="s">
        <v>894</v>
      </c>
      <c r="AR2" t="s">
        <v>895</v>
      </c>
      <c r="AU2" s="10"/>
      <c r="AV2" t="s">
        <v>896</v>
      </c>
      <c r="AW2" s="9">
        <v>54</v>
      </c>
      <c r="AX2" s="9">
        <v>28</v>
      </c>
      <c r="AY2" s="9">
        <v>26</v>
      </c>
      <c r="AZ2" s="9">
        <v>1</v>
      </c>
      <c r="BA2" s="9">
        <v>1</v>
      </c>
      <c r="BB2" s="9"/>
      <c r="BC2" s="11">
        <v>43483</v>
      </c>
      <c r="BD2" s="9">
        <v>2</v>
      </c>
      <c r="BE2" s="11"/>
      <c r="BF2" s="9">
        <v>2</v>
      </c>
      <c r="BG2" s="11">
        <v>43608</v>
      </c>
      <c r="BH2" s="9">
        <v>1</v>
      </c>
      <c r="BI2" s="9">
        <v>2000739344</v>
      </c>
      <c r="BJ2" s="9">
        <v>2134213</v>
      </c>
      <c r="BK2" s="9">
        <v>5</v>
      </c>
      <c r="BM2" s="15">
        <f>BG2</f>
        <v>43608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dimension ref="A1:M26"/>
  <sheetViews>
    <sheetView topLeftCell="A6" workbookViewId="0">
      <selection activeCell="B25" sqref="B25"/>
    </sheetView>
  </sheetViews>
  <sheetFormatPr baseColWidth="10" defaultColWidth="9.140625" defaultRowHeight="15" x14ac:dyDescent="0.25"/>
  <cols>
    <col min="1" max="1" width="15.5703125" customWidth="1"/>
    <col min="2" max="2" width="9.140625" customWidth="1"/>
    <col min="9" max="9" width="10.42578125" bestFit="1" customWidth="1"/>
  </cols>
  <sheetData>
    <row r="1" spans="1:13" x14ac:dyDescent="0.25">
      <c r="B1" s="62" t="s">
        <v>870</v>
      </c>
      <c r="F1" s="62" t="s">
        <v>871</v>
      </c>
      <c r="J1" s="62" t="s">
        <v>872</v>
      </c>
      <c r="M1" s="62" t="s">
        <v>873</v>
      </c>
    </row>
    <row r="2" spans="1:13" x14ac:dyDescent="0.25">
      <c r="B2" t="b">
        <v>0</v>
      </c>
      <c r="C2" t="b">
        <v>0</v>
      </c>
      <c r="D2" t="b">
        <v>0</v>
      </c>
      <c r="F2" t="b">
        <v>1</v>
      </c>
      <c r="G2" t="b">
        <v>0</v>
      </c>
      <c r="H2" s="57" t="b">
        <v>0</v>
      </c>
      <c r="J2" t="b">
        <v>0</v>
      </c>
      <c r="K2" t="b">
        <v>1</v>
      </c>
      <c r="M2">
        <v>2</v>
      </c>
    </row>
    <row r="3" spans="1:13" x14ac:dyDescent="0.25">
      <c r="B3" t="b">
        <v>0</v>
      </c>
      <c r="C3" t="b">
        <v>1</v>
      </c>
      <c r="D3" t="b">
        <v>0</v>
      </c>
      <c r="F3" t="b">
        <v>0</v>
      </c>
      <c r="G3" t="b">
        <v>1</v>
      </c>
      <c r="H3" t="b">
        <v>0</v>
      </c>
      <c r="J3" t="s">
        <v>680</v>
      </c>
      <c r="K3" t="s">
        <v>679</v>
      </c>
    </row>
    <row r="4" spans="1:13" x14ac:dyDescent="0.25">
      <c r="B4" t="b">
        <v>0</v>
      </c>
      <c r="C4" t="b">
        <v>0</v>
      </c>
      <c r="D4" s="57" t="b">
        <v>0</v>
      </c>
      <c r="F4" t="b">
        <v>0</v>
      </c>
      <c r="G4" t="b">
        <v>0</v>
      </c>
      <c r="H4" t="b">
        <v>0</v>
      </c>
    </row>
    <row r="6" spans="1:13" x14ac:dyDescent="0.25">
      <c r="A6">
        <v>1</v>
      </c>
      <c r="B6" t="s">
        <v>874</v>
      </c>
      <c r="D6" s="9" t="str">
        <f>+IF(D4=TRUE,"NO","SI")</f>
        <v>SI</v>
      </c>
    </row>
    <row r="7" spans="1:13" x14ac:dyDescent="0.25">
      <c r="A7">
        <v>2</v>
      </c>
      <c r="B7" t="s">
        <v>875</v>
      </c>
      <c r="D7" s="9" t="str">
        <f>+IF(H2=TRUE,"NO","SI")</f>
        <v>SI</v>
      </c>
    </row>
    <row r="8" spans="1:13" x14ac:dyDescent="0.25">
      <c r="A8">
        <v>3</v>
      </c>
      <c r="B8" t="s">
        <v>876</v>
      </c>
      <c r="D8" s="63" t="str">
        <f>+IF(B2=TRUE,"Cumarinicos","")</f>
        <v/>
      </c>
      <c r="E8" s="63" t="str">
        <f>+IF(C2=TRUE,"Organofosforados","")</f>
        <v/>
      </c>
      <c r="F8" s="63" t="str">
        <f>+IF(D2=TRUE,"Bromuro de Metilo","")</f>
        <v/>
      </c>
      <c r="G8" s="63" t="str">
        <f>+IF(B3=TRUE,"Carbamatos","")</f>
        <v/>
      </c>
      <c r="H8" s="63" t="str">
        <f>+IF(C3=TRUE,"Piretroides","")</f>
        <v>Piretroides</v>
      </c>
      <c r="I8" s="64" t="e">
        <f>+IF(#REF!=0,"",#REF!)</f>
        <v>#REF!</v>
      </c>
      <c r="J8" s="63" t="str">
        <f>+IF(B4=TRUE,"Plaguicida SO2","")</f>
        <v/>
      </c>
      <c r="K8" s="63" t="str">
        <f>+IF(C4=TRUE,"Inorganicos (Cr, As)","")</f>
        <v/>
      </c>
    </row>
    <row r="9" spans="1:13" x14ac:dyDescent="0.25">
      <c r="A9" t="s">
        <v>886</v>
      </c>
      <c r="B9" t="s">
        <v>887</v>
      </c>
      <c r="D9" s="63"/>
      <c r="E9" s="63"/>
      <c r="F9" s="63"/>
      <c r="G9" s="63"/>
      <c r="H9" s="63"/>
      <c r="I9" s="64"/>
      <c r="J9" s="63"/>
      <c r="K9" s="63"/>
    </row>
    <row r="10" spans="1:13" x14ac:dyDescent="0.25">
      <c r="A10" t="s">
        <v>879</v>
      </c>
      <c r="B10" t="s">
        <v>880</v>
      </c>
      <c r="E10" t="str">
        <f>+IF(OR(B2:D4)=FALSE,"SI","NO")</f>
        <v>NO</v>
      </c>
    </row>
    <row r="11" spans="1:13" ht="15" customHeight="1" x14ac:dyDescent="0.25">
      <c r="A11" t="s">
        <v>881</v>
      </c>
      <c r="B11" t="s">
        <v>882</v>
      </c>
      <c r="E11" t="str">
        <f>+IF(OR(F2:H4)=FALSE,"SI","NO")</f>
        <v>NO</v>
      </c>
    </row>
    <row r="12" spans="1:13" ht="15" customHeight="1" x14ac:dyDescent="0.25">
      <c r="A12" t="s">
        <v>877</v>
      </c>
      <c r="B12" s="65" t="s">
        <v>661</v>
      </c>
    </row>
    <row r="13" spans="1:13" x14ac:dyDescent="0.25">
      <c r="A13" t="s">
        <v>878</v>
      </c>
      <c r="B13" s="19" t="s">
        <v>662</v>
      </c>
    </row>
    <row r="14" spans="1:13" x14ac:dyDescent="0.25">
      <c r="A14" t="s">
        <v>883</v>
      </c>
      <c r="B14" t="e">
        <f>+B15&amp;D22&amp;B16</f>
        <v>#REF!</v>
      </c>
      <c r="D14" s="60"/>
      <c r="E14" s="60"/>
      <c r="F14" s="61"/>
      <c r="G14" s="67"/>
      <c r="H14" s="67"/>
    </row>
    <row r="15" spans="1:13" x14ac:dyDescent="0.25">
      <c r="B15" t="str">
        <f>+IF(D20=1,"En el centro de trabajo se utiliza ",IF(D20&gt;1,"En el centro de trabajo se utilizan ",""))</f>
        <v xml:space="preserve">En el centro de trabajo se utilizan </v>
      </c>
      <c r="D15" s="60"/>
      <c r="E15" s="60"/>
      <c r="F15" s="55"/>
      <c r="G15" s="67"/>
      <c r="H15" s="67"/>
    </row>
    <row r="16" spans="1:13" x14ac:dyDescent="0.25">
      <c r="B16" t="s">
        <v>888</v>
      </c>
      <c r="D16" s="68"/>
      <c r="E16" s="66"/>
      <c r="F16" s="66"/>
      <c r="G16" s="67"/>
      <c r="H16" s="67"/>
    </row>
    <row r="17" spans="1:8" x14ac:dyDescent="0.25">
      <c r="B17" t="s">
        <v>897</v>
      </c>
      <c r="D17" s="68"/>
      <c r="E17" s="66"/>
      <c r="F17" s="66"/>
      <c r="G17" s="67"/>
      <c r="H17" s="67"/>
    </row>
    <row r="18" spans="1:8" x14ac:dyDescent="0.25">
      <c r="B18" t="s">
        <v>898</v>
      </c>
      <c r="D18" s="68"/>
      <c r="E18" s="66"/>
      <c r="F18" s="66"/>
      <c r="G18" s="67"/>
      <c r="H18" s="67"/>
    </row>
    <row r="19" spans="1:8" x14ac:dyDescent="0.25">
      <c r="E19" s="60"/>
      <c r="F19" s="55"/>
      <c r="G19" s="67"/>
      <c r="H19" s="67"/>
    </row>
    <row r="20" spans="1:8" x14ac:dyDescent="0.25">
      <c r="A20" t="s">
        <v>884</v>
      </c>
      <c r="D20" s="60">
        <f>8-COUNTIF(D8:K8,"")</f>
        <v>2</v>
      </c>
    </row>
    <row r="21" spans="1:8" x14ac:dyDescent="0.25">
      <c r="A21" t="s">
        <v>885</v>
      </c>
      <c r="D21" t="e">
        <f>+IF(D8&lt;&gt;"",D8&amp;" - ","")&amp;IF(E8&lt;&gt;"",E8&amp;" - ","")&amp;IF(F8&lt;&gt;"",F8&amp;" - ","")&amp;IF(G8&lt;&gt;"",G8&amp;" - ","")&amp;IF(H8&lt;&gt;"",H8&amp;" - ","")&amp;IF(I8&lt;&gt;"",I8&amp;" - ","")&amp;IF(J8&lt;&gt;"",J8&amp;" - ","")&amp;IF(K8&lt;&gt;"",K8&amp;" - ","")</f>
        <v>#REF!</v>
      </c>
    </row>
    <row r="22" spans="1:8" x14ac:dyDescent="0.25">
      <c r="D22" t="e">
        <f>+IF(D20&gt;0,LEFT(D21,LEN(D21)-3),"")</f>
        <v>#REF!</v>
      </c>
    </row>
    <row r="23" spans="1:8" x14ac:dyDescent="0.25">
      <c r="A23" t="s">
        <v>899</v>
      </c>
      <c r="B23" s="57" t="e">
        <f>+IF(E10="SI",B10,IF(E11="SI",B11,IF(D6="NO",B12,IF(D7="NO",B13,B14))))</f>
        <v>#REF!</v>
      </c>
    </row>
    <row r="24" spans="1:8" x14ac:dyDescent="0.25">
      <c r="A24" t="s">
        <v>900</v>
      </c>
      <c r="B24" t="str">
        <f>+IF(J2=TRUE,B17,"")</f>
        <v/>
      </c>
    </row>
    <row r="25" spans="1:8" x14ac:dyDescent="0.25">
      <c r="A25" t="s">
        <v>901</v>
      </c>
      <c r="B25" t="str">
        <f>+IF(M2=1,B18,"")</f>
        <v/>
      </c>
    </row>
    <row r="26" spans="1:8" x14ac:dyDescent="0.25">
      <c r="A26" t="s">
        <v>902</v>
      </c>
      <c r="B26" t="e">
        <f>+B23&amp;CHAR(10)&amp;B24&amp;CHAR(10)&amp;B25</f>
        <v>#REF!</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dimension ref="B6:E46"/>
  <sheetViews>
    <sheetView topLeftCell="A10" workbookViewId="0">
      <selection activeCell="A14" sqref="A14:H14"/>
    </sheetView>
  </sheetViews>
  <sheetFormatPr baseColWidth="10" defaultColWidth="9.140625" defaultRowHeight="15.75" x14ac:dyDescent="0.25"/>
  <cols>
    <col min="3" max="3" width="59.7109375" style="59" customWidth="1"/>
    <col min="4" max="4" width="12.42578125" customWidth="1"/>
    <col min="5" max="5" width="71.7109375" style="132" customWidth="1"/>
  </cols>
  <sheetData>
    <row r="6" spans="2:5" x14ac:dyDescent="0.25">
      <c r="B6">
        <v>1</v>
      </c>
      <c r="C6" s="59" t="s">
        <v>696</v>
      </c>
      <c r="D6" t="s">
        <v>911</v>
      </c>
      <c r="E6" s="131" t="s">
        <v>695</v>
      </c>
    </row>
    <row r="7" spans="2:5" ht="57.75" customHeight="1" x14ac:dyDescent="0.25">
      <c r="B7">
        <v>2</v>
      </c>
      <c r="C7" s="59" t="s">
        <v>701</v>
      </c>
      <c r="D7" t="s">
        <v>905</v>
      </c>
      <c r="E7" s="133" t="s">
        <v>700</v>
      </c>
    </row>
    <row r="8" spans="2:5" ht="47.25" x14ac:dyDescent="0.25">
      <c r="B8">
        <v>3</v>
      </c>
      <c r="C8" s="59" t="s">
        <v>710</v>
      </c>
      <c r="D8" t="s">
        <v>905</v>
      </c>
      <c r="E8" s="130" t="s">
        <v>709</v>
      </c>
    </row>
    <row r="9" spans="2:5" ht="63" x14ac:dyDescent="0.25">
      <c r="B9">
        <v>4</v>
      </c>
      <c r="C9" s="59" t="s">
        <v>734</v>
      </c>
      <c r="D9" t="s">
        <v>905</v>
      </c>
      <c r="E9" s="133" t="s">
        <v>733</v>
      </c>
    </row>
    <row r="10" spans="2:5" ht="90" x14ac:dyDescent="0.25">
      <c r="B10">
        <v>5</v>
      </c>
      <c r="C10" s="59" t="s">
        <v>740</v>
      </c>
      <c r="D10" t="s">
        <v>905</v>
      </c>
      <c r="E10" s="133" t="s">
        <v>739</v>
      </c>
    </row>
    <row r="11" spans="2:5" ht="31.5" x14ac:dyDescent="0.25">
      <c r="B11">
        <v>6</v>
      </c>
      <c r="C11" s="59" t="s">
        <v>759</v>
      </c>
      <c r="D11" t="s">
        <v>911</v>
      </c>
      <c r="E11" s="131" t="s">
        <v>758</v>
      </c>
    </row>
    <row r="12" spans="2:5" ht="31.5" x14ac:dyDescent="0.25">
      <c r="B12">
        <v>7</v>
      </c>
      <c r="C12" s="59" t="s">
        <v>768</v>
      </c>
      <c r="D12" t="s">
        <v>905</v>
      </c>
      <c r="E12" s="130" t="s">
        <v>767</v>
      </c>
    </row>
    <row r="13" spans="2:5" ht="31.5" x14ac:dyDescent="0.25">
      <c r="B13">
        <v>8</v>
      </c>
      <c r="C13" s="59" t="s">
        <v>783</v>
      </c>
      <c r="D13" t="s">
        <v>911</v>
      </c>
      <c r="E13" s="131" t="s">
        <v>782</v>
      </c>
    </row>
    <row r="14" spans="2:5" ht="63" x14ac:dyDescent="0.25">
      <c r="B14">
        <v>9</v>
      </c>
      <c r="C14" s="59" t="s">
        <v>831</v>
      </c>
      <c r="D14" t="s">
        <v>905</v>
      </c>
      <c r="E14" s="133" t="s">
        <v>830</v>
      </c>
    </row>
    <row r="15" spans="2:5" x14ac:dyDescent="0.25">
      <c r="E15" s="130"/>
    </row>
    <row r="16" spans="2:5" x14ac:dyDescent="0.25">
      <c r="E16" s="130"/>
    </row>
    <row r="17" spans="5:5" x14ac:dyDescent="0.25">
      <c r="E17" s="130"/>
    </row>
    <row r="18" spans="5:5" x14ac:dyDescent="0.25">
      <c r="E18" s="130"/>
    </row>
    <row r="19" spans="5:5" x14ac:dyDescent="0.25">
      <c r="E19" s="130"/>
    </row>
    <row r="20" spans="5:5" x14ac:dyDescent="0.25">
      <c r="E20" s="130"/>
    </row>
    <row r="21" spans="5:5" x14ac:dyDescent="0.25">
      <c r="E21" s="130"/>
    </row>
    <row r="22" spans="5:5" x14ac:dyDescent="0.25">
      <c r="E22" s="131"/>
    </row>
    <row r="23" spans="5:5" x14ac:dyDescent="0.25">
      <c r="E23" s="131"/>
    </row>
    <row r="24" spans="5:5" x14ac:dyDescent="0.25">
      <c r="E24" s="130"/>
    </row>
    <row r="25" spans="5:5" x14ac:dyDescent="0.25">
      <c r="E25" s="131"/>
    </row>
    <row r="26" spans="5:5" x14ac:dyDescent="0.25">
      <c r="E26" s="131"/>
    </row>
    <row r="27" spans="5:5" x14ac:dyDescent="0.25">
      <c r="E27" s="131"/>
    </row>
    <row r="28" spans="5:5" x14ac:dyDescent="0.25">
      <c r="E28" s="130"/>
    </row>
    <row r="29" spans="5:5" x14ac:dyDescent="0.25">
      <c r="E29" s="130"/>
    </row>
    <row r="30" spans="5:5" x14ac:dyDescent="0.25">
      <c r="E30" s="131"/>
    </row>
    <row r="31" spans="5:5" x14ac:dyDescent="0.25">
      <c r="E31" s="131"/>
    </row>
    <row r="32" spans="5:5" x14ac:dyDescent="0.25">
      <c r="E32" s="131"/>
    </row>
    <row r="33" spans="5:5" x14ac:dyDescent="0.25">
      <c r="E33" s="131"/>
    </row>
    <row r="34" spans="5:5" x14ac:dyDescent="0.25">
      <c r="E34" s="131"/>
    </row>
    <row r="35" spans="5:5" x14ac:dyDescent="0.25">
      <c r="E35" s="131"/>
    </row>
    <row r="36" spans="5:5" x14ac:dyDescent="0.25">
      <c r="E36" s="130"/>
    </row>
    <row r="37" spans="5:5" x14ac:dyDescent="0.25">
      <c r="E37" s="130"/>
    </row>
    <row r="38" spans="5:5" x14ac:dyDescent="0.25">
      <c r="E38" s="131"/>
    </row>
    <row r="39" spans="5:5" x14ac:dyDescent="0.25">
      <c r="E39" s="130"/>
    </row>
    <row r="40" spans="5:5" x14ac:dyDescent="0.25">
      <c r="E40" s="130"/>
    </row>
    <row r="41" spans="5:5" x14ac:dyDescent="0.25">
      <c r="E41" s="130"/>
    </row>
    <row r="42" spans="5:5" x14ac:dyDescent="0.25">
      <c r="E42" s="130"/>
    </row>
    <row r="43" spans="5:5" x14ac:dyDescent="0.25">
      <c r="E43" s="130"/>
    </row>
    <row r="44" spans="5:5" x14ac:dyDescent="0.25">
      <c r="E44" s="130"/>
    </row>
    <row r="45" spans="5:5" x14ac:dyDescent="0.25">
      <c r="E45" s="130"/>
    </row>
    <row r="46" spans="5:5" x14ac:dyDescent="0.25">
      <c r="E46" s="130"/>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
    <tabColor theme="9" tint="0.39997558519241921"/>
  </sheetPr>
  <dimension ref="A1:BB132"/>
  <sheetViews>
    <sheetView tabSelected="1" topLeftCell="A4" zoomScale="60" zoomScaleNormal="60" workbookViewId="0">
      <selection activeCell="E83" sqref="E83"/>
    </sheetView>
  </sheetViews>
  <sheetFormatPr baseColWidth="10" defaultColWidth="0" defaultRowHeight="21" zeroHeight="1" x14ac:dyDescent="0.25"/>
  <cols>
    <col min="1" max="1" width="4.140625" style="69" customWidth="1"/>
    <col min="2" max="2" width="9.42578125" style="69" customWidth="1"/>
    <col min="3" max="3" width="65.28515625" style="69" customWidth="1"/>
    <col min="4" max="4" width="44.140625" style="69" customWidth="1"/>
    <col min="5" max="5" width="15.28515625" style="69" customWidth="1"/>
    <col min="6" max="6" width="64.140625" style="69" customWidth="1"/>
    <col min="7" max="7" width="28.42578125" style="69" customWidth="1"/>
    <col min="8" max="8" width="3.7109375" style="71" customWidth="1"/>
    <col min="9" max="9" width="3.7109375" style="83" customWidth="1"/>
    <col min="10" max="10" width="3.7109375" style="102" customWidth="1"/>
    <col min="11" max="11" width="20.42578125" style="69" hidden="1" customWidth="1"/>
    <col min="12" max="54" width="0.140625" style="69" hidden="1" customWidth="1"/>
    <col min="55" max="16384" width="1.28515625" style="69" hidden="1"/>
  </cols>
  <sheetData>
    <row r="1" spans="1:11" ht="21" hidden="1" customHeight="1" x14ac:dyDescent="0.25">
      <c r="B1" s="70"/>
      <c r="C1" s="70"/>
      <c r="D1" s="70"/>
      <c r="E1" s="70"/>
      <c r="I1" s="69"/>
      <c r="J1" s="72"/>
    </row>
    <row r="2" spans="1:11" ht="15" hidden="1" customHeight="1" x14ac:dyDescent="0.5">
      <c r="B2" s="73"/>
      <c r="C2" s="73"/>
      <c r="D2" s="73"/>
      <c r="E2" s="70"/>
      <c r="I2" s="69"/>
      <c r="J2" s="72"/>
    </row>
    <row r="3" spans="1:11" ht="15" hidden="1" customHeight="1" x14ac:dyDescent="0.5">
      <c r="B3" s="73"/>
      <c r="C3" s="73"/>
      <c r="D3" s="73"/>
      <c r="E3" s="70"/>
      <c r="I3" s="69"/>
      <c r="J3" s="72"/>
    </row>
    <row r="4" spans="1:11" ht="15" customHeight="1" x14ac:dyDescent="0.5">
      <c r="B4" s="73"/>
      <c r="C4" s="148" t="s">
        <v>912</v>
      </c>
      <c r="D4" s="148"/>
      <c r="E4" s="148"/>
      <c r="F4" s="148"/>
      <c r="G4" s="149" t="s">
        <v>913</v>
      </c>
      <c r="I4" s="69"/>
      <c r="J4" s="72"/>
    </row>
    <row r="5" spans="1:11" ht="15" customHeight="1" x14ac:dyDescent="0.5">
      <c r="B5" s="73"/>
      <c r="C5" s="148"/>
      <c r="D5" s="148"/>
      <c r="E5" s="148"/>
      <c r="F5" s="148"/>
      <c r="G5" s="149"/>
      <c r="I5" s="69"/>
      <c r="J5" s="72"/>
    </row>
    <row r="6" spans="1:11" ht="15" customHeight="1" x14ac:dyDescent="0.5">
      <c r="B6" s="73"/>
      <c r="C6" s="148"/>
      <c r="D6" s="148"/>
      <c r="E6" s="148"/>
      <c r="F6" s="148"/>
      <c r="G6" s="149"/>
      <c r="I6" s="69"/>
      <c r="J6" s="72"/>
    </row>
    <row r="7" spans="1:11" ht="27" customHeight="1" x14ac:dyDescent="0.25">
      <c r="I7" s="69"/>
      <c r="J7" s="72"/>
    </row>
    <row r="8" spans="1:11" x14ac:dyDescent="0.25">
      <c r="B8" s="150" t="s">
        <v>663</v>
      </c>
      <c r="C8" s="151"/>
      <c r="D8" s="151"/>
      <c r="E8" s="151"/>
      <c r="F8" s="152"/>
      <c r="G8" s="153"/>
      <c r="I8" s="69"/>
      <c r="J8" s="72"/>
    </row>
    <row r="9" spans="1:11" s="74" customFormat="1" ht="15.95" customHeight="1" x14ac:dyDescent="0.25">
      <c r="A9" s="69"/>
      <c r="B9" s="143"/>
      <c r="C9" s="144"/>
      <c r="D9" s="144"/>
      <c r="E9" s="144"/>
      <c r="F9" s="154"/>
      <c r="G9" s="155"/>
      <c r="H9" s="71"/>
    </row>
    <row r="10" spans="1:11" s="74" customFormat="1" x14ac:dyDescent="0.35">
      <c r="A10" s="69"/>
      <c r="B10" s="75"/>
      <c r="C10" s="76" t="s">
        <v>664</v>
      </c>
      <c r="D10" s="114"/>
      <c r="E10" s="78"/>
      <c r="F10" s="69"/>
      <c r="G10" s="79"/>
      <c r="H10" s="71"/>
      <c r="I10" s="161" t="s">
        <v>657</v>
      </c>
      <c r="J10" s="161"/>
      <c r="K10" s="161"/>
    </row>
    <row r="11" spans="1:11" s="74" customFormat="1" ht="27.95" customHeight="1" x14ac:dyDescent="0.35">
      <c r="A11" s="69"/>
      <c r="B11" s="80"/>
      <c r="C11" s="76" t="s">
        <v>665</v>
      </c>
      <c r="D11" s="114"/>
      <c r="E11" s="77"/>
      <c r="F11" s="77"/>
      <c r="G11" s="79"/>
      <c r="H11" s="71"/>
      <c r="I11" s="81" t="s">
        <v>655</v>
      </c>
      <c r="J11" s="81"/>
      <c r="K11" s="81"/>
    </row>
    <row r="12" spans="1:11" s="74" customFormat="1" ht="27.95" customHeight="1" x14ac:dyDescent="0.35">
      <c r="A12" s="69"/>
      <c r="B12" s="80"/>
      <c r="C12" s="76" t="s">
        <v>903</v>
      </c>
      <c r="D12" s="114"/>
      <c r="E12" s="82"/>
      <c r="F12" s="77"/>
      <c r="G12" s="79"/>
      <c r="H12" s="71"/>
      <c r="I12" s="81" t="s">
        <v>658</v>
      </c>
      <c r="J12" s="81"/>
      <c r="K12" s="81"/>
    </row>
    <row r="13" spans="1:11" s="74" customFormat="1" ht="27.95" customHeight="1" x14ac:dyDescent="0.35">
      <c r="A13" s="69"/>
      <c r="B13" s="80"/>
      <c r="C13" s="76" t="s">
        <v>666</v>
      </c>
      <c r="D13" s="114"/>
      <c r="E13" s="79"/>
      <c r="F13" s="77"/>
      <c r="G13" s="79"/>
      <c r="H13" s="71"/>
      <c r="I13" s="81" t="s">
        <v>654</v>
      </c>
      <c r="J13" s="81"/>
      <c r="K13" s="81"/>
    </row>
    <row r="14" spans="1:11" s="74" customFormat="1" ht="27.95" customHeight="1" x14ac:dyDescent="0.35">
      <c r="A14" s="69"/>
      <c r="B14" s="80"/>
      <c r="C14" s="76" t="s">
        <v>667</v>
      </c>
      <c r="D14" s="114"/>
      <c r="E14" s="77"/>
      <c r="F14" s="77"/>
      <c r="G14" s="79"/>
      <c r="H14" s="71"/>
      <c r="I14" s="81" t="s">
        <v>660</v>
      </c>
      <c r="J14" s="81"/>
      <c r="K14" s="81"/>
    </row>
    <row r="15" spans="1:11" s="74" customFormat="1" ht="27.95" customHeight="1" x14ac:dyDescent="0.35">
      <c r="A15" s="69"/>
      <c r="B15" s="80"/>
      <c r="C15" s="76" t="s">
        <v>668</v>
      </c>
      <c r="D15" s="156"/>
      <c r="E15" s="157"/>
      <c r="F15" s="157"/>
      <c r="G15" s="79"/>
      <c r="H15" s="71"/>
      <c r="I15" s="158" t="s">
        <v>656</v>
      </c>
      <c r="J15" s="158"/>
      <c r="K15" s="158"/>
    </row>
    <row r="16" spans="1:11" s="74" customFormat="1" ht="27.95" customHeight="1" x14ac:dyDescent="0.35">
      <c r="A16" s="69"/>
      <c r="B16" s="75"/>
      <c r="C16" s="76" t="s">
        <v>669</v>
      </c>
      <c r="D16" s="115"/>
      <c r="E16" s="115"/>
      <c r="F16" s="115"/>
      <c r="G16" s="79"/>
      <c r="H16" s="71"/>
      <c r="I16" s="158" t="s">
        <v>659</v>
      </c>
      <c r="J16" s="158"/>
    </row>
    <row r="17" spans="1:11" s="74" customFormat="1" ht="27.95" customHeight="1" x14ac:dyDescent="0.35">
      <c r="A17" s="69"/>
      <c r="B17" s="80"/>
      <c r="C17" s="76" t="s">
        <v>670</v>
      </c>
      <c r="D17" s="114"/>
      <c r="E17" s="77"/>
      <c r="F17" s="77"/>
      <c r="G17" s="79"/>
      <c r="H17" s="71"/>
      <c r="I17" s="159" t="s">
        <v>910</v>
      </c>
      <c r="J17" s="159"/>
      <c r="K17" s="160"/>
    </row>
    <row r="18" spans="1:11" s="74" customFormat="1" ht="27.95" customHeight="1" x14ac:dyDescent="0.35">
      <c r="A18" s="69"/>
      <c r="B18" s="80"/>
      <c r="C18" s="76" t="s">
        <v>914</v>
      </c>
      <c r="D18" s="114"/>
      <c r="E18" s="69"/>
      <c r="F18" s="69"/>
      <c r="G18" s="79"/>
      <c r="H18" s="71"/>
    </row>
    <row r="19" spans="1:11" s="74" customFormat="1" x14ac:dyDescent="0.25">
      <c r="A19" s="69"/>
      <c r="B19" s="143" t="s">
        <v>671</v>
      </c>
      <c r="C19" s="144"/>
      <c r="D19" s="144"/>
      <c r="E19" s="144"/>
      <c r="F19" s="144"/>
      <c r="G19" s="145"/>
      <c r="H19" s="71"/>
    </row>
    <row r="20" spans="1:11" s="74" customFormat="1" ht="15.95" customHeight="1" x14ac:dyDescent="0.25">
      <c r="A20" s="69"/>
      <c r="B20" s="143"/>
      <c r="C20" s="144"/>
      <c r="D20" s="144"/>
      <c r="E20" s="144"/>
      <c r="F20" s="144"/>
      <c r="G20" s="145"/>
      <c r="H20" s="71"/>
      <c r="I20" s="74" t="s">
        <v>655</v>
      </c>
    </row>
    <row r="21" spans="1:11" ht="33" customHeight="1" x14ac:dyDescent="0.25">
      <c r="B21" s="140" t="s">
        <v>672</v>
      </c>
      <c r="C21" s="141"/>
      <c r="D21" s="141"/>
      <c r="E21" s="141"/>
      <c r="F21" s="141"/>
      <c r="G21" s="142"/>
      <c r="J21" s="72"/>
    </row>
    <row r="22" spans="1:11" x14ac:dyDescent="0.25">
      <c r="B22" s="75"/>
      <c r="C22" s="78"/>
      <c r="D22" s="78"/>
      <c r="E22" s="78"/>
      <c r="F22" s="78"/>
      <c r="G22" s="79"/>
      <c r="J22" s="72"/>
    </row>
    <row r="23" spans="1:11" ht="18" customHeight="1" x14ac:dyDescent="0.25">
      <c r="B23" s="143" t="s">
        <v>673</v>
      </c>
      <c r="C23" s="144"/>
      <c r="D23" s="144"/>
      <c r="E23" s="144"/>
      <c r="F23" s="144"/>
      <c r="G23" s="145"/>
      <c r="J23" s="72"/>
    </row>
    <row r="24" spans="1:11" ht="18" customHeight="1" x14ac:dyDescent="0.25">
      <c r="B24" s="143"/>
      <c r="C24" s="144"/>
      <c r="D24" s="144"/>
      <c r="E24" s="144"/>
      <c r="F24" s="144"/>
      <c r="G24" s="145"/>
      <c r="J24" s="72"/>
    </row>
    <row r="25" spans="1:11" ht="39.950000000000003" customHeight="1" x14ac:dyDescent="0.25">
      <c r="B25" s="140" t="s">
        <v>674</v>
      </c>
      <c r="C25" s="141"/>
      <c r="D25" s="141"/>
      <c r="E25" s="141"/>
      <c r="F25" s="141"/>
      <c r="G25" s="142"/>
      <c r="J25" s="72"/>
    </row>
    <row r="26" spans="1:11" x14ac:dyDescent="0.25">
      <c r="B26" s="84"/>
      <c r="C26" s="85"/>
      <c r="D26" s="85"/>
      <c r="E26" s="85"/>
      <c r="F26" s="85"/>
      <c r="G26" s="86"/>
      <c r="J26" s="72"/>
    </row>
    <row r="27" spans="1:11" ht="23.1" customHeight="1" x14ac:dyDescent="0.35">
      <c r="I27" s="87" t="s">
        <v>675</v>
      </c>
      <c r="J27" s="72"/>
    </row>
    <row r="28" spans="1:11" ht="32.1" customHeight="1" x14ac:dyDescent="0.35">
      <c r="B28" s="88"/>
      <c r="C28" s="89"/>
      <c r="D28" s="146" t="s">
        <v>676</v>
      </c>
      <c r="E28" s="146"/>
      <c r="F28" s="90" t="s">
        <v>677</v>
      </c>
      <c r="G28" s="91" t="s">
        <v>678</v>
      </c>
      <c r="I28" s="87" t="s">
        <v>679</v>
      </c>
      <c r="J28" s="72"/>
    </row>
    <row r="29" spans="1:11" ht="23.1" customHeight="1" x14ac:dyDescent="0.35">
      <c r="I29" s="87" t="s">
        <v>680</v>
      </c>
      <c r="J29" s="72"/>
    </row>
    <row r="30" spans="1:11" ht="15" customHeight="1" x14ac:dyDescent="0.25">
      <c r="B30" s="147" t="s">
        <v>681</v>
      </c>
      <c r="C30" s="147"/>
      <c r="D30" s="147" t="s">
        <v>682</v>
      </c>
      <c r="E30" s="147"/>
      <c r="F30" s="147"/>
      <c r="G30" s="147"/>
      <c r="J30" s="72"/>
    </row>
    <row r="31" spans="1:11" ht="24" customHeight="1" x14ac:dyDescent="0.25">
      <c r="B31" s="147"/>
      <c r="C31" s="147"/>
      <c r="D31" s="147"/>
      <c r="E31" s="147"/>
      <c r="F31" s="147"/>
      <c r="G31" s="147"/>
      <c r="J31" s="72"/>
    </row>
    <row r="32" spans="1:11" ht="39.950000000000003" customHeight="1" x14ac:dyDescent="0.25">
      <c r="B32" s="92" t="s">
        <v>683</v>
      </c>
      <c r="C32" s="123" t="s">
        <v>684</v>
      </c>
      <c r="D32" s="123" t="s">
        <v>685</v>
      </c>
      <c r="E32" s="93" t="s">
        <v>686</v>
      </c>
      <c r="F32" s="134" t="s">
        <v>687</v>
      </c>
      <c r="G32" s="134"/>
      <c r="J32" s="72"/>
    </row>
    <row r="33" spans="2:11" s="99" customFormat="1" ht="89.25" customHeight="1" x14ac:dyDescent="0.25">
      <c r="B33" s="94">
        <v>1</v>
      </c>
      <c r="C33" s="116" t="s">
        <v>688</v>
      </c>
      <c r="D33" s="116" t="s">
        <v>689</v>
      </c>
      <c r="E33" s="95" t="s">
        <v>679</v>
      </c>
      <c r="F33" s="135" t="str">
        <f>+IF(E33="NO",I33,"")</f>
        <v>Solicitar capacitación sobre los riesgos de los plaguicidas a su organismo administrador o SAG.</v>
      </c>
      <c r="G33" s="135"/>
      <c r="H33" s="96">
        <v>1</v>
      </c>
      <c r="I33" s="97" t="s">
        <v>690</v>
      </c>
      <c r="J33" s="98">
        <v>1</v>
      </c>
    </row>
    <row r="34" spans="2:11" s="99" customFormat="1" ht="105" customHeight="1" x14ac:dyDescent="0.25">
      <c r="B34" s="94">
        <v>2</v>
      </c>
      <c r="C34" s="116" t="s">
        <v>691</v>
      </c>
      <c r="D34" s="116" t="s">
        <v>692</v>
      </c>
      <c r="E34" s="95" t="s">
        <v>680</v>
      </c>
      <c r="F34" s="135" t="str">
        <f>+IF(E34="NO",I34,"")</f>
        <v/>
      </c>
      <c r="G34" s="135"/>
      <c r="H34" s="96">
        <v>1</v>
      </c>
      <c r="I34" s="97" t="s">
        <v>693</v>
      </c>
      <c r="J34" s="98">
        <v>1</v>
      </c>
    </row>
    <row r="35" spans="2:11" s="99" customFormat="1" ht="105" x14ac:dyDescent="0.25">
      <c r="B35" s="94">
        <v>3</v>
      </c>
      <c r="C35" s="116" t="s">
        <v>694</v>
      </c>
      <c r="D35" s="116" t="s">
        <v>695</v>
      </c>
      <c r="E35" s="95" t="s">
        <v>679</v>
      </c>
      <c r="F35" s="135" t="str">
        <f>+IF(E35="NO",I35,"")</f>
        <v>Hacer programa de capacitación del personal.</v>
      </c>
      <c r="G35" s="135"/>
      <c r="H35" s="96">
        <v>2</v>
      </c>
      <c r="I35" s="83" t="s">
        <v>696</v>
      </c>
      <c r="J35" s="98">
        <v>2</v>
      </c>
    </row>
    <row r="36" spans="2:11" ht="38.25" customHeight="1" x14ac:dyDescent="0.25">
      <c r="B36" s="92" t="s">
        <v>697</v>
      </c>
      <c r="C36" s="123" t="s">
        <v>698</v>
      </c>
      <c r="D36" s="123" t="s">
        <v>685</v>
      </c>
      <c r="E36" s="93" t="s">
        <v>686</v>
      </c>
      <c r="F36" s="134" t="s">
        <v>687</v>
      </c>
      <c r="G36" s="134"/>
      <c r="J36" s="100"/>
    </row>
    <row r="37" spans="2:11" s="99" customFormat="1" ht="85.5" customHeight="1" x14ac:dyDescent="0.25">
      <c r="B37" s="94">
        <v>4</v>
      </c>
      <c r="C37" s="117" t="s">
        <v>699</v>
      </c>
      <c r="D37" s="118" t="s">
        <v>700</v>
      </c>
      <c r="E37" s="95" t="s">
        <v>679</v>
      </c>
      <c r="F37" s="135" t="str">
        <f>+IF(E37="NO",I37,"")</f>
        <v>Para la preparación de mezclas disponer de los utensilios necesarios marcándolos y destinando un lugar exclusivo para guardarlos.</v>
      </c>
      <c r="G37" s="135"/>
      <c r="H37" s="96">
        <v>1</v>
      </c>
      <c r="I37" s="83" t="s">
        <v>701</v>
      </c>
      <c r="J37" s="100">
        <v>1</v>
      </c>
    </row>
    <row r="38" spans="2:11" s="99" customFormat="1" ht="105.75" customHeight="1" x14ac:dyDescent="0.25">
      <c r="B38" s="94">
        <v>5</v>
      </c>
      <c r="C38" s="117" t="s">
        <v>702</v>
      </c>
      <c r="D38" s="118" t="s">
        <v>703</v>
      </c>
      <c r="E38" s="95" t="s">
        <v>680</v>
      </c>
      <c r="F38" s="135" t="str">
        <f>+IF(E38="NO",I38,"")</f>
        <v/>
      </c>
      <c r="G38" s="135"/>
      <c r="H38" s="96">
        <v>1</v>
      </c>
      <c r="I38" s="83" t="s">
        <v>704</v>
      </c>
      <c r="J38" s="101">
        <v>1</v>
      </c>
    </row>
    <row r="39" spans="2:11" s="99" customFormat="1" ht="126" x14ac:dyDescent="0.25">
      <c r="B39" s="94">
        <v>6</v>
      </c>
      <c r="C39" s="117" t="s">
        <v>705</v>
      </c>
      <c r="D39" s="118" t="s">
        <v>706</v>
      </c>
      <c r="E39" s="95" t="s">
        <v>680</v>
      </c>
      <c r="F39" s="135" t="str">
        <f>+IF(E39="NO",I39,"")</f>
        <v/>
      </c>
      <c r="G39" s="135"/>
      <c r="H39" s="96">
        <v>1</v>
      </c>
      <c r="I39" s="83" t="s">
        <v>707</v>
      </c>
      <c r="J39" s="101">
        <v>1</v>
      </c>
    </row>
    <row r="40" spans="2:11" s="99" customFormat="1" ht="87" customHeight="1" x14ac:dyDescent="0.25">
      <c r="B40" s="94">
        <f>+B39+1</f>
        <v>7</v>
      </c>
      <c r="C40" s="117" t="s">
        <v>708</v>
      </c>
      <c r="D40" s="118" t="s">
        <v>709</v>
      </c>
      <c r="E40" s="95" t="s">
        <v>679</v>
      </c>
      <c r="F40" s="135" t="str">
        <f>+IF(E40="NO",I40,"")</f>
        <v>Cuando corresponda, solicitar a una empresa especializada en ventilación industrial el diseño de una cabina para preparar mezclas.</v>
      </c>
      <c r="G40" s="135"/>
      <c r="H40" s="96">
        <v>1</v>
      </c>
      <c r="I40" s="83" t="s">
        <v>710</v>
      </c>
      <c r="J40" s="101">
        <v>1</v>
      </c>
    </row>
    <row r="41" spans="2:11" ht="39.950000000000003" customHeight="1" x14ac:dyDescent="0.25">
      <c r="B41" s="92" t="s">
        <v>711</v>
      </c>
      <c r="C41" s="123" t="s">
        <v>712</v>
      </c>
      <c r="D41" s="123" t="s">
        <v>685</v>
      </c>
      <c r="E41" s="93" t="s">
        <v>686</v>
      </c>
      <c r="F41" s="134" t="s">
        <v>687</v>
      </c>
      <c r="G41" s="134"/>
    </row>
    <row r="42" spans="2:11" s="99" customFormat="1" ht="106.5" customHeight="1" x14ac:dyDescent="0.35">
      <c r="B42" s="94">
        <f>+B40+1</f>
        <v>8</v>
      </c>
      <c r="C42" s="117" t="s">
        <v>713</v>
      </c>
      <c r="D42" s="118" t="s">
        <v>714</v>
      </c>
      <c r="E42" s="95" t="s">
        <v>680</v>
      </c>
      <c r="F42" s="135" t="str">
        <f t="shared" ref="F42:F50" si="0">+IF(E42="NO",I42,"")</f>
        <v/>
      </c>
      <c r="G42" s="135"/>
      <c r="H42" s="96">
        <v>1</v>
      </c>
      <c r="I42" s="83" t="s">
        <v>715</v>
      </c>
      <c r="J42" s="101">
        <v>1</v>
      </c>
      <c r="K42" s="77" t="s">
        <v>716</v>
      </c>
    </row>
    <row r="43" spans="2:11" s="99" customFormat="1" ht="96" customHeight="1" x14ac:dyDescent="0.25">
      <c r="B43" s="94">
        <f t="shared" ref="B43:B50" si="1">+B42+1</f>
        <v>9</v>
      </c>
      <c r="C43" s="117" t="s">
        <v>717</v>
      </c>
      <c r="D43" s="119" t="s">
        <v>718</v>
      </c>
      <c r="E43" s="95" t="s">
        <v>680</v>
      </c>
      <c r="F43" s="135" t="str">
        <f t="shared" si="0"/>
        <v/>
      </c>
      <c r="G43" s="135"/>
      <c r="H43" s="96">
        <v>1</v>
      </c>
      <c r="I43" s="83" t="s">
        <v>719</v>
      </c>
      <c r="J43" s="101">
        <v>1</v>
      </c>
    </row>
    <row r="44" spans="2:11" s="99" customFormat="1" ht="85.5" customHeight="1" x14ac:dyDescent="0.25">
      <c r="B44" s="94">
        <f t="shared" si="1"/>
        <v>10</v>
      </c>
      <c r="C44" s="117" t="s">
        <v>720</v>
      </c>
      <c r="D44" s="119" t="s">
        <v>721</v>
      </c>
      <c r="E44" s="95" t="s">
        <v>680</v>
      </c>
      <c r="F44" s="135" t="str">
        <f t="shared" si="0"/>
        <v/>
      </c>
      <c r="G44" s="135"/>
      <c r="H44" s="96">
        <v>1</v>
      </c>
      <c r="I44" s="83" t="s">
        <v>722</v>
      </c>
      <c r="J44" s="101">
        <v>1</v>
      </c>
    </row>
    <row r="45" spans="2:11" s="99" customFormat="1" ht="108" customHeight="1" x14ac:dyDescent="0.25">
      <c r="B45" s="94">
        <f t="shared" si="1"/>
        <v>11</v>
      </c>
      <c r="C45" s="120" t="s">
        <v>723</v>
      </c>
      <c r="D45" s="119" t="s">
        <v>724</v>
      </c>
      <c r="E45" s="95" t="s">
        <v>680</v>
      </c>
      <c r="F45" s="135" t="str">
        <f t="shared" si="0"/>
        <v/>
      </c>
      <c r="G45" s="135"/>
      <c r="H45" s="96">
        <v>1</v>
      </c>
      <c r="I45" s="83" t="s">
        <v>725</v>
      </c>
      <c r="J45" s="101">
        <v>1</v>
      </c>
    </row>
    <row r="46" spans="2:11" s="99" customFormat="1" ht="70.5" customHeight="1" x14ac:dyDescent="0.25">
      <c r="B46" s="94">
        <f t="shared" si="1"/>
        <v>12</v>
      </c>
      <c r="C46" s="121" t="s">
        <v>726</v>
      </c>
      <c r="D46" s="119" t="s">
        <v>727</v>
      </c>
      <c r="E46" s="95" t="s">
        <v>680</v>
      </c>
      <c r="F46" s="135" t="str">
        <f t="shared" si="0"/>
        <v/>
      </c>
      <c r="G46" s="135"/>
      <c r="H46" s="96">
        <v>1</v>
      </c>
      <c r="I46" s="83" t="s">
        <v>728</v>
      </c>
      <c r="J46" s="101">
        <v>1</v>
      </c>
    </row>
    <row r="47" spans="2:11" s="99" customFormat="1" ht="64.5" customHeight="1" x14ac:dyDescent="0.25">
      <c r="B47" s="94">
        <f t="shared" si="1"/>
        <v>13</v>
      </c>
      <c r="C47" s="122" t="s">
        <v>729</v>
      </c>
      <c r="D47" s="119" t="s">
        <v>730</v>
      </c>
      <c r="E47" s="95" t="s">
        <v>680</v>
      </c>
      <c r="F47" s="135" t="str">
        <f t="shared" si="0"/>
        <v/>
      </c>
      <c r="G47" s="135"/>
      <c r="H47" s="96">
        <v>1</v>
      </c>
      <c r="I47" s="83" t="s">
        <v>731</v>
      </c>
      <c r="J47" s="101">
        <v>1</v>
      </c>
    </row>
    <row r="48" spans="2:11" s="99" customFormat="1" ht="105" x14ac:dyDescent="0.25">
      <c r="B48" s="94">
        <f t="shared" si="1"/>
        <v>14</v>
      </c>
      <c r="C48" s="122" t="s">
        <v>732</v>
      </c>
      <c r="D48" s="119" t="s">
        <v>733</v>
      </c>
      <c r="E48" s="95" t="s">
        <v>679</v>
      </c>
      <c r="F48" s="135" t="str">
        <f t="shared" si="0"/>
        <v>Capacitar a los trabajadores que manipulen, preparen o apliquen plaguicidas, en el correcto uso de equipos de protección personal. Dejar registro escrito con firmas del personal capacitado.</v>
      </c>
      <c r="G48" s="135"/>
      <c r="H48" s="96">
        <v>1</v>
      </c>
      <c r="I48" s="83" t="s">
        <v>734</v>
      </c>
      <c r="J48" s="101">
        <v>1</v>
      </c>
    </row>
    <row r="49" spans="2:10" s="99" customFormat="1" ht="63" x14ac:dyDescent="0.25">
      <c r="B49" s="94">
        <f t="shared" si="1"/>
        <v>15</v>
      </c>
      <c r="C49" s="122" t="s">
        <v>735</v>
      </c>
      <c r="D49" s="119" t="s">
        <v>736</v>
      </c>
      <c r="E49" s="95" t="s">
        <v>680</v>
      </c>
      <c r="F49" s="135" t="str">
        <f t="shared" si="0"/>
        <v/>
      </c>
      <c r="G49" s="135"/>
      <c r="H49" s="96">
        <v>1</v>
      </c>
      <c r="I49" s="83" t="s">
        <v>737</v>
      </c>
      <c r="J49" s="101">
        <v>1</v>
      </c>
    </row>
    <row r="50" spans="2:10" s="99" customFormat="1" ht="84" customHeight="1" x14ac:dyDescent="0.25">
      <c r="B50" s="94">
        <f t="shared" si="1"/>
        <v>16</v>
      </c>
      <c r="C50" s="122" t="s">
        <v>738</v>
      </c>
      <c r="D50" s="119" t="s">
        <v>739</v>
      </c>
      <c r="E50" s="95" t="s">
        <v>679</v>
      </c>
      <c r="F50" s="138" t="str">
        <f t="shared" si="0"/>
        <v xml:space="preserve">Elaborar programa de equipos de protección personal que indique la forma en que se seleccionan, compran, mantienen y renuevan. Se puede utilizar como guía el Programa de Protección Respiratoria disponible en Gerencia Prevención ACHS. </v>
      </c>
      <c r="G50" s="139"/>
      <c r="H50" s="96">
        <v>1</v>
      </c>
      <c r="I50" s="83" t="s">
        <v>740</v>
      </c>
      <c r="J50" s="101">
        <v>1</v>
      </c>
    </row>
    <row r="51" spans="2:10" ht="39.950000000000003" customHeight="1" x14ac:dyDescent="0.25">
      <c r="B51" s="92" t="s">
        <v>741</v>
      </c>
      <c r="C51" s="123" t="s">
        <v>742</v>
      </c>
      <c r="D51" s="123" t="s">
        <v>685</v>
      </c>
      <c r="E51" s="93" t="s">
        <v>686</v>
      </c>
      <c r="F51" s="134" t="s">
        <v>687</v>
      </c>
      <c r="G51" s="134"/>
    </row>
    <row r="52" spans="2:10" s="99" customFormat="1" ht="228" customHeight="1" x14ac:dyDescent="0.25">
      <c r="B52" s="94">
        <f>+B50+1</f>
        <v>17</v>
      </c>
      <c r="C52" s="116" t="s">
        <v>743</v>
      </c>
      <c r="D52" s="116" t="s">
        <v>744</v>
      </c>
      <c r="E52" s="95" t="s">
        <v>680</v>
      </c>
      <c r="F52" s="135" t="str">
        <f>+IF(E52="NO",I52,"")</f>
        <v/>
      </c>
      <c r="G52" s="135"/>
      <c r="H52" s="96">
        <v>2</v>
      </c>
      <c r="I52" s="83" t="s">
        <v>745</v>
      </c>
      <c r="J52" s="101">
        <v>2</v>
      </c>
    </row>
    <row r="53" spans="2:10" s="99" customFormat="1" ht="84" x14ac:dyDescent="0.25">
      <c r="B53" s="94">
        <f>+B52+1</f>
        <v>18</v>
      </c>
      <c r="C53" s="116" t="s">
        <v>746</v>
      </c>
      <c r="D53" s="116" t="s">
        <v>747</v>
      </c>
      <c r="E53" s="95" t="s">
        <v>680</v>
      </c>
      <c r="F53" s="135" t="str">
        <f>+IF(E53="NO",I53,"")</f>
        <v/>
      </c>
      <c r="G53" s="135"/>
      <c r="H53" s="96">
        <v>2</v>
      </c>
      <c r="I53" s="83" t="s">
        <v>748</v>
      </c>
      <c r="J53" s="101">
        <v>2</v>
      </c>
    </row>
    <row r="54" spans="2:10" s="99" customFormat="1" ht="45" x14ac:dyDescent="0.25">
      <c r="B54" s="94">
        <f>+B53+1</f>
        <v>19</v>
      </c>
      <c r="C54" s="116" t="s">
        <v>749</v>
      </c>
      <c r="D54" s="124" t="s">
        <v>750</v>
      </c>
      <c r="E54" s="95" t="s">
        <v>680</v>
      </c>
      <c r="F54" s="135" t="str">
        <f>+IF(E54="NO",I54,"")</f>
        <v/>
      </c>
      <c r="G54" s="135"/>
      <c r="H54" s="96">
        <v>1</v>
      </c>
      <c r="I54" s="83" t="s">
        <v>751</v>
      </c>
      <c r="J54" s="101">
        <v>1</v>
      </c>
    </row>
    <row r="55" spans="2:10" s="99" customFormat="1" ht="63" x14ac:dyDescent="0.25">
      <c r="B55" s="94">
        <f>+B54+1</f>
        <v>20</v>
      </c>
      <c r="C55" s="116" t="s">
        <v>752</v>
      </c>
      <c r="D55" s="116" t="s">
        <v>753</v>
      </c>
      <c r="E55" s="95" t="s">
        <v>680</v>
      </c>
      <c r="F55" s="135" t="str">
        <f>+IF(E55="NO",I55,"")</f>
        <v/>
      </c>
      <c r="G55" s="135"/>
      <c r="H55" s="96">
        <v>2</v>
      </c>
      <c r="I55" s="83" t="s">
        <v>754</v>
      </c>
      <c r="J55" s="101">
        <v>2</v>
      </c>
    </row>
    <row r="56" spans="2:10" ht="39.950000000000003" customHeight="1" x14ac:dyDescent="0.25">
      <c r="B56" s="92" t="s">
        <v>755</v>
      </c>
      <c r="C56" s="123" t="s">
        <v>756</v>
      </c>
      <c r="D56" s="123" t="s">
        <v>685</v>
      </c>
      <c r="E56" s="93" t="s">
        <v>686</v>
      </c>
      <c r="F56" s="134" t="s">
        <v>687</v>
      </c>
      <c r="G56" s="134"/>
    </row>
    <row r="57" spans="2:10" s="99" customFormat="1" ht="84" customHeight="1" x14ac:dyDescent="0.25">
      <c r="B57" s="94">
        <f>+B55+1</f>
        <v>21</v>
      </c>
      <c r="C57" s="116" t="s">
        <v>757</v>
      </c>
      <c r="D57" s="116" t="s">
        <v>758</v>
      </c>
      <c r="E57" s="95" t="s">
        <v>679</v>
      </c>
      <c r="F57" s="135" t="str">
        <f>+IF(E57="NO",I57,"")</f>
        <v>Implementar duchas con agua fría y caliente según lo indicado en los decretos DS 157/2005 y DS 594/1999.</v>
      </c>
      <c r="G57" s="135"/>
      <c r="H57" s="96">
        <v>2</v>
      </c>
      <c r="I57" s="83" t="s">
        <v>759</v>
      </c>
      <c r="J57" s="101">
        <v>2</v>
      </c>
    </row>
    <row r="58" spans="2:10" s="99" customFormat="1" ht="84" x14ac:dyDescent="0.25">
      <c r="B58" s="94">
        <f>+B57+1</f>
        <v>22</v>
      </c>
      <c r="C58" s="116" t="s">
        <v>760</v>
      </c>
      <c r="D58" s="116" t="s">
        <v>761</v>
      </c>
      <c r="E58" s="95" t="s">
        <v>680</v>
      </c>
      <c r="F58" s="135" t="str">
        <f>+IF(E58="NO",I58,"")</f>
        <v/>
      </c>
      <c r="G58" s="135"/>
      <c r="H58" s="96">
        <v>2</v>
      </c>
      <c r="I58" s="83" t="s">
        <v>762</v>
      </c>
      <c r="J58" s="101">
        <v>2</v>
      </c>
    </row>
    <row r="59" spans="2:10" s="99" customFormat="1" ht="89.25" customHeight="1" x14ac:dyDescent="0.25">
      <c r="B59" s="94">
        <f>+B58+1</f>
        <v>23</v>
      </c>
      <c r="C59" s="116" t="s">
        <v>763</v>
      </c>
      <c r="D59" s="116" t="s">
        <v>764</v>
      </c>
      <c r="E59" s="95" t="s">
        <v>680</v>
      </c>
      <c r="F59" s="135" t="str">
        <f>+IF(E59="NO",I59,"")</f>
        <v/>
      </c>
      <c r="G59" s="135"/>
      <c r="H59" s="96">
        <v>1</v>
      </c>
      <c r="I59" s="83" t="s">
        <v>765</v>
      </c>
      <c r="J59" s="101">
        <v>1</v>
      </c>
    </row>
    <row r="60" spans="2:10" s="99" customFormat="1" ht="90.75" customHeight="1" x14ac:dyDescent="0.25">
      <c r="B60" s="94">
        <f>+B59+1</f>
        <v>24</v>
      </c>
      <c r="C60" s="116" t="s">
        <v>766</v>
      </c>
      <c r="D60" s="116" t="s">
        <v>767</v>
      </c>
      <c r="E60" s="95" t="s">
        <v>679</v>
      </c>
      <c r="F60" s="135" t="str">
        <f>+IF(E60="NO",I60,"")</f>
        <v>Realizar el lavado de la ropa sucia e impedir que el trabajador la saque del lugar de trabajo.</v>
      </c>
      <c r="G60" s="135"/>
      <c r="H60" s="96">
        <v>1</v>
      </c>
      <c r="I60" s="83" t="s">
        <v>768</v>
      </c>
      <c r="J60" s="101">
        <v>1</v>
      </c>
    </row>
    <row r="61" spans="2:10" s="99" customFormat="1" ht="100.5" customHeight="1" x14ac:dyDescent="0.25">
      <c r="B61" s="94">
        <f>+B60+1</f>
        <v>25</v>
      </c>
      <c r="C61" s="116" t="s">
        <v>769</v>
      </c>
      <c r="D61" s="116" t="s">
        <v>770</v>
      </c>
      <c r="E61" s="95" t="s">
        <v>680</v>
      </c>
      <c r="F61" s="135" t="str">
        <f>+IF(E61="NO",I61,"")</f>
        <v/>
      </c>
      <c r="G61" s="135"/>
      <c r="H61" s="96">
        <v>2</v>
      </c>
      <c r="I61" s="83" t="s">
        <v>771</v>
      </c>
      <c r="J61" s="101">
        <v>2</v>
      </c>
    </row>
    <row r="62" spans="2:10" ht="39.950000000000003" customHeight="1" x14ac:dyDescent="0.25">
      <c r="B62" s="92" t="s">
        <v>772</v>
      </c>
      <c r="C62" s="123" t="s">
        <v>773</v>
      </c>
      <c r="D62" s="123" t="s">
        <v>685</v>
      </c>
      <c r="E62" s="93" t="s">
        <v>686</v>
      </c>
      <c r="F62" s="134" t="s">
        <v>687</v>
      </c>
      <c r="G62" s="134"/>
    </row>
    <row r="63" spans="2:10" s="99" customFormat="1" ht="84" customHeight="1" x14ac:dyDescent="0.25">
      <c r="B63" s="94">
        <f>+B61+1</f>
        <v>26</v>
      </c>
      <c r="C63" s="116" t="s">
        <v>774</v>
      </c>
      <c r="D63" s="116" t="s">
        <v>775</v>
      </c>
      <c r="E63" s="95" t="s">
        <v>680</v>
      </c>
      <c r="F63" s="135" t="str">
        <f>+IF(E63="NO",I63,"")</f>
        <v/>
      </c>
      <c r="G63" s="135"/>
      <c r="H63" s="96">
        <v>2</v>
      </c>
      <c r="I63" s="83" t="s">
        <v>776</v>
      </c>
      <c r="J63" s="101">
        <v>2</v>
      </c>
    </row>
    <row r="64" spans="2:10" s="99" customFormat="1" ht="91.5" customHeight="1" x14ac:dyDescent="0.25">
      <c r="B64" s="94">
        <f>+B63+1</f>
        <v>27</v>
      </c>
      <c r="C64" s="116" t="s">
        <v>777</v>
      </c>
      <c r="D64" s="116" t="s">
        <v>775</v>
      </c>
      <c r="E64" s="95" t="s">
        <v>680</v>
      </c>
      <c r="F64" s="135" t="str">
        <f>+IF(E64="NO",I64,"")</f>
        <v/>
      </c>
      <c r="G64" s="135"/>
      <c r="H64" s="96">
        <v>2</v>
      </c>
      <c r="I64" s="83" t="s">
        <v>778</v>
      </c>
      <c r="J64" s="101">
        <v>2</v>
      </c>
    </row>
    <row r="65" spans="2:10" s="99" customFormat="1" ht="37.5" x14ac:dyDescent="0.25">
      <c r="B65" s="92" t="s">
        <v>779</v>
      </c>
      <c r="C65" s="123" t="s">
        <v>780</v>
      </c>
      <c r="D65" s="123" t="s">
        <v>685</v>
      </c>
      <c r="E65" s="93" t="s">
        <v>686</v>
      </c>
      <c r="F65" s="134" t="s">
        <v>687</v>
      </c>
      <c r="G65" s="134"/>
      <c r="H65" s="96"/>
      <c r="I65" s="83"/>
      <c r="J65" s="101"/>
    </row>
    <row r="66" spans="2:10" s="99" customFormat="1" ht="105" x14ac:dyDescent="0.25">
      <c r="B66" s="94">
        <f>+B64+1</f>
        <v>28</v>
      </c>
      <c r="C66" s="116" t="s">
        <v>781</v>
      </c>
      <c r="D66" s="116" t="s">
        <v>782</v>
      </c>
      <c r="E66" s="95" t="s">
        <v>679</v>
      </c>
      <c r="F66" s="135" t="str">
        <f>+IF(E66="NO",I66,"")</f>
        <v>Preparar personal en primeros auxilios para tratar intoxicación con plaguicidas.</v>
      </c>
      <c r="G66" s="135"/>
      <c r="H66" s="96">
        <v>2</v>
      </c>
      <c r="I66" s="83" t="s">
        <v>783</v>
      </c>
      <c r="J66" s="101">
        <v>2</v>
      </c>
    </row>
    <row r="67" spans="2:10" s="99" customFormat="1" ht="83.25" customHeight="1" x14ac:dyDescent="0.25">
      <c r="B67" s="94">
        <f>+B66+1</f>
        <v>29</v>
      </c>
      <c r="C67" s="116" t="s">
        <v>784</v>
      </c>
      <c r="D67" s="116" t="s">
        <v>785</v>
      </c>
      <c r="E67" s="95" t="s">
        <v>680</v>
      </c>
      <c r="F67" s="135" t="str">
        <f>+IF(E67="NO",I67,"")</f>
        <v/>
      </c>
      <c r="G67" s="135"/>
      <c r="H67" s="96">
        <v>2</v>
      </c>
      <c r="I67" s="83" t="s">
        <v>786</v>
      </c>
      <c r="J67" s="101">
        <v>2</v>
      </c>
    </row>
    <row r="68" spans="2:10" s="99" customFormat="1" ht="83.25" customHeight="1" x14ac:dyDescent="0.25">
      <c r="B68" s="92" t="s">
        <v>787</v>
      </c>
      <c r="C68" s="123" t="s">
        <v>788</v>
      </c>
      <c r="D68" s="123" t="s">
        <v>685</v>
      </c>
      <c r="E68" s="93" t="s">
        <v>686</v>
      </c>
      <c r="F68" s="134" t="s">
        <v>687</v>
      </c>
      <c r="G68" s="134"/>
      <c r="H68" s="96"/>
      <c r="I68" s="83"/>
      <c r="J68" s="101"/>
    </row>
    <row r="69" spans="2:10" s="99" customFormat="1" ht="83.25" customHeight="1" x14ac:dyDescent="0.25">
      <c r="B69" s="94">
        <f>+B67+1</f>
        <v>30</v>
      </c>
      <c r="C69" s="116" t="s">
        <v>789</v>
      </c>
      <c r="D69" s="116" t="s">
        <v>790</v>
      </c>
      <c r="E69" s="95" t="s">
        <v>680</v>
      </c>
      <c r="F69" s="135" t="str">
        <f>+IF(E69="NO",I69,"")</f>
        <v/>
      </c>
      <c r="G69" s="135"/>
      <c r="H69" s="96">
        <v>2</v>
      </c>
      <c r="I69" s="83" t="s">
        <v>791</v>
      </c>
      <c r="J69" s="101">
        <v>2</v>
      </c>
    </row>
    <row r="70" spans="2:10" s="99" customFormat="1" ht="54" customHeight="1" x14ac:dyDescent="0.25">
      <c r="B70" s="103"/>
      <c r="C70" s="125"/>
      <c r="D70" s="125"/>
      <c r="E70" s="105" t="s">
        <v>792</v>
      </c>
      <c r="F70" s="104"/>
      <c r="G70" s="106"/>
      <c r="H70" s="96"/>
      <c r="I70" s="83"/>
      <c r="J70" s="101"/>
    </row>
    <row r="71" spans="2:10" s="99" customFormat="1" ht="83.25" customHeight="1" x14ac:dyDescent="0.25">
      <c r="B71" s="92" t="s">
        <v>793</v>
      </c>
      <c r="C71" s="123" t="s">
        <v>794</v>
      </c>
      <c r="D71" s="123" t="s">
        <v>685</v>
      </c>
      <c r="E71" s="93" t="s">
        <v>686</v>
      </c>
      <c r="F71" s="134" t="s">
        <v>687</v>
      </c>
      <c r="G71" s="134"/>
      <c r="H71" s="96"/>
      <c r="I71" s="83"/>
      <c r="J71" s="101"/>
    </row>
    <row r="72" spans="2:10" s="99" customFormat="1" ht="89.25" customHeight="1" x14ac:dyDescent="0.25">
      <c r="B72" s="94">
        <f>+B69+1</f>
        <v>31</v>
      </c>
      <c r="C72" s="116" t="s">
        <v>795</v>
      </c>
      <c r="D72" s="116" t="s">
        <v>796</v>
      </c>
      <c r="E72" s="95" t="s">
        <v>680</v>
      </c>
      <c r="F72" s="136" t="str">
        <f>+IF(E72="NO",I72,"")</f>
        <v/>
      </c>
      <c r="G72" s="137"/>
      <c r="H72" s="96">
        <v>1</v>
      </c>
      <c r="I72" s="83" t="s">
        <v>797</v>
      </c>
      <c r="J72" s="101">
        <v>1</v>
      </c>
    </row>
    <row r="73" spans="2:10" s="99" customFormat="1" ht="189" x14ac:dyDescent="0.25">
      <c r="B73" s="94">
        <f>+B72+1</f>
        <v>32</v>
      </c>
      <c r="C73" s="116" t="s">
        <v>798</v>
      </c>
      <c r="D73" s="116" t="s">
        <v>799</v>
      </c>
      <c r="E73" s="95" t="s">
        <v>680</v>
      </c>
      <c r="F73" s="135" t="str">
        <f>+IF(E73="NO",I73,"")</f>
        <v/>
      </c>
      <c r="G73" s="135"/>
      <c r="H73" s="96">
        <v>1</v>
      </c>
      <c r="I73" s="83" t="s">
        <v>800</v>
      </c>
      <c r="J73" s="101">
        <v>1</v>
      </c>
    </row>
    <row r="74" spans="2:10" s="99" customFormat="1" ht="83.25" customHeight="1" x14ac:dyDescent="0.25">
      <c r="B74" s="94">
        <f>+B73+1</f>
        <v>33</v>
      </c>
      <c r="C74" s="116" t="s">
        <v>801</v>
      </c>
      <c r="D74" s="116" t="s">
        <v>802</v>
      </c>
      <c r="E74" s="95" t="s">
        <v>680</v>
      </c>
      <c r="F74" s="135" t="str">
        <f>+IF(E74="NO",I74,"")</f>
        <v/>
      </c>
      <c r="G74" s="135"/>
      <c r="H74" s="96">
        <v>2</v>
      </c>
      <c r="I74" s="83" t="s">
        <v>803</v>
      </c>
      <c r="J74" s="101">
        <v>2</v>
      </c>
    </row>
    <row r="75" spans="2:10" s="99" customFormat="1" ht="62.25" customHeight="1" x14ac:dyDescent="0.25">
      <c r="B75" s="92" t="s">
        <v>804</v>
      </c>
      <c r="C75" s="123" t="s">
        <v>805</v>
      </c>
      <c r="D75" s="123" t="s">
        <v>685</v>
      </c>
      <c r="E75" s="93" t="s">
        <v>686</v>
      </c>
      <c r="F75" s="134" t="s">
        <v>687</v>
      </c>
      <c r="G75" s="134"/>
      <c r="H75" s="96"/>
      <c r="I75" s="83"/>
      <c r="J75" s="101"/>
    </row>
    <row r="76" spans="2:10" s="99" customFormat="1" ht="81" customHeight="1" x14ac:dyDescent="0.25">
      <c r="B76" s="94">
        <f>+B74+1</f>
        <v>34</v>
      </c>
      <c r="C76" s="116" t="s">
        <v>806</v>
      </c>
      <c r="D76" s="116" t="s">
        <v>807</v>
      </c>
      <c r="E76" s="95" t="s">
        <v>680</v>
      </c>
      <c r="F76" s="135" t="str">
        <f>+IF(E76="NO",I76,"")</f>
        <v/>
      </c>
      <c r="G76" s="135"/>
      <c r="H76" s="96">
        <v>1</v>
      </c>
      <c r="I76" s="83" t="s">
        <v>808</v>
      </c>
      <c r="J76" s="101">
        <v>1</v>
      </c>
    </row>
    <row r="77" spans="2:10" s="99" customFormat="1" ht="62.25" customHeight="1" x14ac:dyDescent="0.25">
      <c r="B77" s="94">
        <f>+B76+1</f>
        <v>35</v>
      </c>
      <c r="C77" s="116" t="s">
        <v>809</v>
      </c>
      <c r="D77" s="124" t="s">
        <v>810</v>
      </c>
      <c r="E77" s="95" t="s">
        <v>680</v>
      </c>
      <c r="F77" s="135" t="str">
        <f>+IF(E77="NO",I77,"")</f>
        <v/>
      </c>
      <c r="G77" s="135"/>
      <c r="H77" s="96">
        <v>1</v>
      </c>
      <c r="I77" s="83" t="s">
        <v>811</v>
      </c>
      <c r="J77" s="101">
        <v>1</v>
      </c>
    </row>
    <row r="78" spans="2:10" s="99" customFormat="1" ht="62.25" customHeight="1" x14ac:dyDescent="0.25">
      <c r="B78" s="94">
        <f>+B77+1</f>
        <v>36</v>
      </c>
      <c r="C78" s="116" t="s">
        <v>812</v>
      </c>
      <c r="D78" s="124" t="s">
        <v>813</v>
      </c>
      <c r="E78" s="95" t="s">
        <v>680</v>
      </c>
      <c r="F78" s="135" t="str">
        <f>+IF(E78="NO",I78,"")</f>
        <v/>
      </c>
      <c r="G78" s="135"/>
      <c r="H78" s="96">
        <v>1</v>
      </c>
      <c r="I78" s="83" t="s">
        <v>814</v>
      </c>
      <c r="J78" s="101">
        <v>1</v>
      </c>
    </row>
    <row r="79" spans="2:10" s="99" customFormat="1" ht="62.25" customHeight="1" x14ac:dyDescent="0.25">
      <c r="B79" s="94">
        <f>+B78+1</f>
        <v>37</v>
      </c>
      <c r="C79" s="116" t="s">
        <v>815</v>
      </c>
      <c r="D79" s="124" t="s">
        <v>816</v>
      </c>
      <c r="E79" s="95" t="s">
        <v>680</v>
      </c>
      <c r="F79" s="135" t="str">
        <f>+IF(E79="NO",I79,"")</f>
        <v/>
      </c>
      <c r="G79" s="135"/>
      <c r="H79" s="96">
        <v>1</v>
      </c>
      <c r="I79" s="83" t="s">
        <v>817</v>
      </c>
      <c r="J79" s="101">
        <v>1</v>
      </c>
    </row>
    <row r="80" spans="2:10" ht="39.950000000000003" customHeight="1" x14ac:dyDescent="0.25">
      <c r="B80" s="92" t="s">
        <v>818</v>
      </c>
      <c r="C80" s="123" t="s">
        <v>819</v>
      </c>
      <c r="D80" s="123" t="s">
        <v>685</v>
      </c>
      <c r="E80" s="93" t="s">
        <v>686</v>
      </c>
      <c r="F80" s="134" t="s">
        <v>687</v>
      </c>
      <c r="G80" s="134"/>
    </row>
    <row r="81" spans="2:10" ht="60.75" customHeight="1" x14ac:dyDescent="0.25">
      <c r="B81" s="94">
        <f>+B79+1</f>
        <v>38</v>
      </c>
      <c r="C81" s="116" t="s">
        <v>820</v>
      </c>
      <c r="D81" s="124" t="s">
        <v>821</v>
      </c>
      <c r="E81" s="95" t="s">
        <v>680</v>
      </c>
      <c r="F81" s="135" t="str">
        <f>+IF(E81="NO",I81,"")</f>
        <v/>
      </c>
      <c r="G81" s="135"/>
      <c r="H81" s="96">
        <v>1</v>
      </c>
      <c r="I81" s="83" t="s">
        <v>822</v>
      </c>
      <c r="J81" s="101">
        <v>1</v>
      </c>
    </row>
    <row r="82" spans="2:10" ht="95.25" customHeight="1" x14ac:dyDescent="0.25">
      <c r="B82" s="94">
        <f>+B81+1</f>
        <v>39</v>
      </c>
      <c r="C82" s="116" t="s">
        <v>823</v>
      </c>
      <c r="D82" s="124" t="s">
        <v>824</v>
      </c>
      <c r="E82" s="95" t="s">
        <v>680</v>
      </c>
      <c r="F82" s="135" t="str">
        <f>+IF(E82="NO",I82,"")</f>
        <v/>
      </c>
      <c r="G82" s="135"/>
      <c r="H82" s="96">
        <v>1</v>
      </c>
      <c r="I82" s="83" t="s">
        <v>825</v>
      </c>
      <c r="J82" s="101">
        <v>1</v>
      </c>
    </row>
    <row r="83" spans="2:10" ht="77.25" customHeight="1" x14ac:dyDescent="0.25">
      <c r="B83" s="94">
        <f>+B82+1</f>
        <v>40</v>
      </c>
      <c r="C83" s="116" t="s">
        <v>826</v>
      </c>
      <c r="D83" s="124" t="s">
        <v>827</v>
      </c>
      <c r="E83" s="95" t="s">
        <v>679</v>
      </c>
      <c r="F83" s="135" t="str">
        <f>+IF(E83="NO",I83,"")</f>
        <v>Se debe modificar la altura de la chimenea de la cámara para que supere los techos de las instalaciones circundantes en al menos 2 metros.</v>
      </c>
      <c r="G83" s="135"/>
      <c r="H83" s="96">
        <v>1</v>
      </c>
      <c r="I83" s="83" t="s">
        <v>828</v>
      </c>
      <c r="J83" s="101">
        <v>1</v>
      </c>
    </row>
    <row r="84" spans="2:10" s="99" customFormat="1" ht="90" x14ac:dyDescent="0.35">
      <c r="B84" s="94">
        <f>+B83+1</f>
        <v>41</v>
      </c>
      <c r="C84" s="116" t="s">
        <v>829</v>
      </c>
      <c r="D84" s="124" t="s">
        <v>830</v>
      </c>
      <c r="E84" s="95" t="s">
        <v>679</v>
      </c>
      <c r="F84" s="135" t="str">
        <f>+IF(E84="NO",I84,"")</f>
        <v>Se recomienda como protección contra la lluvia NO instalar sombrerete en chimenea de la cámara. Utilizar dispositivos alternativos que no obstruyan la libre salida del aire durante la aireación.</v>
      </c>
      <c r="G84" s="135"/>
      <c r="H84" s="96">
        <v>1</v>
      </c>
      <c r="I84" s="107" t="s">
        <v>831</v>
      </c>
      <c r="J84" s="108">
        <v>1</v>
      </c>
    </row>
    <row r="85" spans="2:10" ht="26.1" customHeight="1" x14ac:dyDescent="0.25">
      <c r="B85" s="109"/>
      <c r="C85" s="110"/>
      <c r="E85" s="111"/>
    </row>
    <row r="86" spans="2:10" x14ac:dyDescent="0.35">
      <c r="C86" s="112"/>
      <c r="D86" s="112" t="s">
        <v>866</v>
      </c>
      <c r="E86" s="126">
        <f>+COUNTIF(E33:E84,"NO")</f>
        <v>11</v>
      </c>
      <c r="F86" s="127">
        <f>+E86/(E89-E88)</f>
        <v>0.26829268292682928</v>
      </c>
    </row>
    <row r="87" spans="2:10" ht="27" customHeight="1" x14ac:dyDescent="0.25">
      <c r="C87" s="113"/>
      <c r="D87" s="113" t="s">
        <v>867</v>
      </c>
      <c r="E87" s="126">
        <f>+COUNTIF(E33:E84,"SI")</f>
        <v>30</v>
      </c>
      <c r="F87" s="128">
        <f>+E87/(E89-E88)</f>
        <v>0.73170731707317072</v>
      </c>
    </row>
    <row r="88" spans="2:10" x14ac:dyDescent="0.25">
      <c r="C88" s="110"/>
      <c r="D88" s="70" t="s">
        <v>868</v>
      </c>
      <c r="E88" s="126">
        <f>+COUNTIF(E33:E84,"NC")</f>
        <v>0</v>
      </c>
      <c r="F88" s="129"/>
    </row>
    <row r="89" spans="2:10" ht="36" customHeight="1" x14ac:dyDescent="0.25">
      <c r="C89" s="110"/>
      <c r="D89" s="70" t="s">
        <v>842</v>
      </c>
      <c r="E89" s="126">
        <f>+SUM(E86:E88)</f>
        <v>41</v>
      </c>
      <c r="F89" s="126"/>
    </row>
    <row r="90" spans="2:10" ht="21" hidden="1" customHeight="1" x14ac:dyDescent="0.25">
      <c r="C90" s="110"/>
    </row>
    <row r="91" spans="2:10" ht="21" hidden="1" customHeight="1" x14ac:dyDescent="0.25">
      <c r="C91" s="110"/>
    </row>
    <row r="92" spans="2:10" ht="21" hidden="1" customHeight="1" x14ac:dyDescent="0.25">
      <c r="C92" s="110"/>
    </row>
    <row r="93" spans="2:10" ht="21" hidden="1" customHeight="1" x14ac:dyDescent="0.25">
      <c r="C93" s="110"/>
    </row>
    <row r="94" spans="2:10" ht="21" hidden="1" customHeight="1" x14ac:dyDescent="0.25">
      <c r="C94" s="110"/>
    </row>
    <row r="95" spans="2:10" ht="21" hidden="1" customHeight="1" x14ac:dyDescent="0.25">
      <c r="C95" s="110"/>
    </row>
    <row r="96" spans="2:10" ht="21" hidden="1" customHeight="1" x14ac:dyDescent="0.25">
      <c r="C96" s="110"/>
    </row>
    <row r="97" spans="3:10" ht="21" hidden="1" customHeight="1" x14ac:dyDescent="0.25">
      <c r="C97" s="110"/>
    </row>
    <row r="98" spans="3:10" ht="21" hidden="1" customHeight="1" x14ac:dyDescent="0.25">
      <c r="C98" s="110"/>
    </row>
    <row r="99" spans="3:10" ht="21" hidden="1" customHeight="1" x14ac:dyDescent="0.25">
      <c r="C99" s="110"/>
    </row>
    <row r="100" spans="3:10" ht="21" hidden="1" customHeight="1" x14ac:dyDescent="0.25">
      <c r="C100" s="110"/>
      <c r="I100" s="69"/>
      <c r="J100" s="72"/>
    </row>
    <row r="101" spans="3:10" ht="21" hidden="1" customHeight="1" x14ac:dyDescent="0.25">
      <c r="C101" s="110"/>
      <c r="I101" s="69"/>
      <c r="J101" s="72"/>
    </row>
    <row r="102" spans="3:10" ht="21" hidden="1" customHeight="1" x14ac:dyDescent="0.25">
      <c r="C102" s="110"/>
      <c r="I102" s="69"/>
      <c r="J102" s="72"/>
    </row>
    <row r="103" spans="3:10" ht="21" hidden="1" customHeight="1" x14ac:dyDescent="0.25">
      <c r="C103" s="110"/>
      <c r="I103" s="69"/>
      <c r="J103" s="72"/>
    </row>
    <row r="104" spans="3:10" ht="21" hidden="1" customHeight="1" x14ac:dyDescent="0.25">
      <c r="C104" s="110"/>
      <c r="I104" s="69"/>
      <c r="J104" s="72"/>
    </row>
    <row r="105" spans="3:10" ht="21" hidden="1" customHeight="1" x14ac:dyDescent="0.25">
      <c r="C105" s="110"/>
      <c r="I105" s="69"/>
      <c r="J105" s="72"/>
    </row>
    <row r="106" spans="3:10" ht="21" hidden="1" customHeight="1" x14ac:dyDescent="0.25">
      <c r="C106" s="110"/>
      <c r="I106" s="69"/>
      <c r="J106" s="72"/>
    </row>
    <row r="107" spans="3:10" ht="21" hidden="1" customHeight="1" x14ac:dyDescent="0.25">
      <c r="C107" s="110"/>
      <c r="I107" s="69"/>
      <c r="J107" s="72"/>
    </row>
    <row r="108" spans="3:10" ht="21" hidden="1" customHeight="1" x14ac:dyDescent="0.25">
      <c r="C108" s="110"/>
      <c r="I108" s="69"/>
      <c r="J108" s="72"/>
    </row>
    <row r="109" spans="3:10" ht="21" hidden="1" customHeight="1" x14ac:dyDescent="0.25">
      <c r="C109" s="110"/>
      <c r="I109" s="69"/>
      <c r="J109" s="72"/>
    </row>
    <row r="110" spans="3:10" ht="21" hidden="1" customHeight="1" x14ac:dyDescent="0.25">
      <c r="C110" s="110"/>
      <c r="I110" s="69"/>
      <c r="J110" s="72"/>
    </row>
    <row r="111" spans="3:10" ht="21" hidden="1" customHeight="1" x14ac:dyDescent="0.25">
      <c r="C111" s="110"/>
      <c r="I111" s="69"/>
      <c r="J111" s="72"/>
    </row>
    <row r="112" spans="3:10" ht="21" hidden="1" customHeight="1" x14ac:dyDescent="0.25">
      <c r="C112" s="110"/>
      <c r="I112" s="69"/>
      <c r="J112" s="72"/>
    </row>
    <row r="113" spans="3:10" ht="21" hidden="1" customHeight="1" x14ac:dyDescent="0.25">
      <c r="C113" s="110"/>
      <c r="I113" s="69"/>
      <c r="J113" s="72"/>
    </row>
    <row r="114" spans="3:10" ht="21" hidden="1" customHeight="1" x14ac:dyDescent="0.25">
      <c r="C114" s="110"/>
      <c r="I114" s="69"/>
      <c r="J114" s="72"/>
    </row>
    <row r="115" spans="3:10" ht="21" hidden="1" customHeight="1" x14ac:dyDescent="0.25">
      <c r="C115" s="110"/>
      <c r="I115" s="69"/>
      <c r="J115" s="72"/>
    </row>
    <row r="116" spans="3:10" ht="21" hidden="1" customHeight="1" x14ac:dyDescent="0.25">
      <c r="C116" s="110"/>
      <c r="I116" s="69"/>
      <c r="J116" s="72"/>
    </row>
    <row r="117" spans="3:10" ht="21" hidden="1" customHeight="1" x14ac:dyDescent="0.25">
      <c r="C117" s="110"/>
      <c r="I117" s="69"/>
      <c r="J117" s="72"/>
    </row>
    <row r="118" spans="3:10" ht="21" hidden="1" customHeight="1" x14ac:dyDescent="0.25">
      <c r="C118" s="110"/>
      <c r="I118" s="69"/>
      <c r="J118" s="72"/>
    </row>
    <row r="119" spans="3:10" ht="21" hidden="1" customHeight="1" x14ac:dyDescent="0.25">
      <c r="C119" s="110"/>
      <c r="I119" s="69"/>
      <c r="J119" s="72"/>
    </row>
    <row r="120" spans="3:10" ht="21" hidden="1" customHeight="1" x14ac:dyDescent="0.25">
      <c r="C120" s="110"/>
      <c r="I120" s="69"/>
      <c r="J120" s="72"/>
    </row>
    <row r="121" spans="3:10" ht="21" hidden="1" customHeight="1" x14ac:dyDescent="0.25">
      <c r="C121" s="110"/>
      <c r="I121" s="69"/>
      <c r="J121" s="72"/>
    </row>
    <row r="122" spans="3:10" ht="21" hidden="1" customHeight="1" x14ac:dyDescent="0.25">
      <c r="C122" s="110"/>
      <c r="I122" s="69"/>
      <c r="J122" s="72"/>
    </row>
    <row r="123" spans="3:10" ht="21" hidden="1" customHeight="1" x14ac:dyDescent="0.25">
      <c r="C123" s="110"/>
      <c r="I123" s="69"/>
      <c r="J123" s="72"/>
    </row>
    <row r="124" spans="3:10" ht="21" hidden="1" customHeight="1" x14ac:dyDescent="0.25">
      <c r="C124" s="110"/>
      <c r="I124" s="69"/>
      <c r="J124" s="72"/>
    </row>
    <row r="125" spans="3:10" ht="21" hidden="1" customHeight="1" x14ac:dyDescent="0.25">
      <c r="C125" s="110"/>
      <c r="I125" s="69"/>
      <c r="J125" s="72"/>
    </row>
    <row r="126" spans="3:10" ht="21" hidden="1" customHeight="1" x14ac:dyDescent="0.25">
      <c r="C126" s="110"/>
      <c r="I126" s="69"/>
      <c r="J126" s="72"/>
    </row>
    <row r="127" spans="3:10" ht="21" hidden="1" customHeight="1" x14ac:dyDescent="0.25">
      <c r="C127" s="110"/>
      <c r="I127" s="69"/>
      <c r="J127" s="72"/>
    </row>
    <row r="128" spans="3:10" ht="21" hidden="1" customHeight="1" x14ac:dyDescent="0.25">
      <c r="C128" s="110"/>
      <c r="I128" s="69"/>
      <c r="J128" s="72"/>
    </row>
    <row r="129" spans="3:10" ht="21" hidden="1" customHeight="1" x14ac:dyDescent="0.25">
      <c r="C129" s="110"/>
      <c r="I129" s="69"/>
      <c r="J129" s="72"/>
    </row>
    <row r="130" spans="3:10" ht="21" hidden="1" customHeight="1" x14ac:dyDescent="0.25">
      <c r="C130" s="110"/>
      <c r="I130" s="69"/>
      <c r="J130" s="72"/>
    </row>
    <row r="131" spans="3:10" ht="21" hidden="1" customHeight="1" x14ac:dyDescent="0.25">
      <c r="C131" s="110"/>
      <c r="I131" s="69"/>
      <c r="J131" s="72"/>
    </row>
    <row r="132" spans="3:10" ht="21" hidden="1" customHeight="1" x14ac:dyDescent="0.25">
      <c r="C132" s="110"/>
      <c r="I132" s="69"/>
      <c r="J132" s="72"/>
    </row>
  </sheetData>
  <mergeCells count="68">
    <mergeCell ref="I15:K15"/>
    <mergeCell ref="I16:J16"/>
    <mergeCell ref="I17:K17"/>
    <mergeCell ref="I10:K10"/>
    <mergeCell ref="B19:G20"/>
    <mergeCell ref="C4:F6"/>
    <mergeCell ref="G4:G6"/>
    <mergeCell ref="B8:E9"/>
    <mergeCell ref="F8:G9"/>
    <mergeCell ref="D15:F15"/>
    <mergeCell ref="B21:G21"/>
    <mergeCell ref="B23:G24"/>
    <mergeCell ref="B25:G25"/>
    <mergeCell ref="D28:E28"/>
    <mergeCell ref="B30:C31"/>
    <mergeCell ref="D30:G31"/>
    <mergeCell ref="F43:G43"/>
    <mergeCell ref="F32:G32"/>
    <mergeCell ref="F33:G33"/>
    <mergeCell ref="F34:G34"/>
    <mergeCell ref="F35:G35"/>
    <mergeCell ref="F36:G36"/>
    <mergeCell ref="F37:G37"/>
    <mergeCell ref="F38:G38"/>
    <mergeCell ref="F39:G39"/>
    <mergeCell ref="F40:G40"/>
    <mergeCell ref="F41:G41"/>
    <mergeCell ref="F42:G42"/>
    <mergeCell ref="F55:G55"/>
    <mergeCell ref="F44:G44"/>
    <mergeCell ref="F45:G45"/>
    <mergeCell ref="F46:G46"/>
    <mergeCell ref="F47:G47"/>
    <mergeCell ref="F48:G48"/>
    <mergeCell ref="F49:G49"/>
    <mergeCell ref="F50:G50"/>
    <mergeCell ref="F51:G51"/>
    <mergeCell ref="F52:G52"/>
    <mergeCell ref="F53:G53"/>
    <mergeCell ref="F54:G54"/>
    <mergeCell ref="F67:G67"/>
    <mergeCell ref="F56:G56"/>
    <mergeCell ref="F57:G57"/>
    <mergeCell ref="F58:G58"/>
    <mergeCell ref="F59:G59"/>
    <mergeCell ref="F60:G60"/>
    <mergeCell ref="F61:G61"/>
    <mergeCell ref="F62:G62"/>
    <mergeCell ref="F63:G63"/>
    <mergeCell ref="F64:G64"/>
    <mergeCell ref="F65:G65"/>
    <mergeCell ref="F66:G66"/>
    <mergeCell ref="F79:G79"/>
    <mergeCell ref="F68:G68"/>
    <mergeCell ref="F69:G69"/>
    <mergeCell ref="F71:G71"/>
    <mergeCell ref="F72:G72"/>
    <mergeCell ref="F73:G73"/>
    <mergeCell ref="F74:G74"/>
    <mergeCell ref="F75:G75"/>
    <mergeCell ref="F76:G76"/>
    <mergeCell ref="F77:G77"/>
    <mergeCell ref="F78:G78"/>
    <mergeCell ref="F80:G80"/>
    <mergeCell ref="F81:G81"/>
    <mergeCell ref="F82:G82"/>
    <mergeCell ref="F83:G83"/>
    <mergeCell ref="F84:G84"/>
  </mergeCells>
  <conditionalFormatting sqref="E33">
    <cfRule type="colorScale" priority="971">
      <colorScale>
        <cfvo type="num" val="$E$33"/>
        <cfvo type="num" val="$E$33"/>
        <color rgb="FFFF7128"/>
        <color rgb="FFFFEF9C"/>
      </colorScale>
    </cfRule>
    <cfRule type="colorScale" priority="972">
      <colorScale>
        <cfvo type="min"/>
        <cfvo type="max"/>
        <color rgb="FFFF0000"/>
        <color rgb="FF92D050"/>
      </colorScale>
    </cfRule>
  </conditionalFormatting>
  <conditionalFormatting sqref="E34">
    <cfRule type="colorScale" priority="969">
      <colorScale>
        <cfvo type="num" val="$E$33"/>
        <cfvo type="num" val="$E$33"/>
        <color rgb="FFFF7128"/>
        <color rgb="FFFFEF9C"/>
      </colorScale>
    </cfRule>
    <cfRule type="colorScale" priority="970">
      <colorScale>
        <cfvo type="min"/>
        <cfvo type="max"/>
        <color rgb="FFFF0000"/>
        <color rgb="FF92D050"/>
      </colorScale>
    </cfRule>
  </conditionalFormatting>
  <conditionalFormatting sqref="E35">
    <cfRule type="cellIs" dxfId="293" priority="965" operator="equal">
      <formula>"""SI"""</formula>
    </cfRule>
    <cfRule type="colorScale" priority="967">
      <colorScale>
        <cfvo type="num" val="$E$33"/>
        <cfvo type="num" val="$E$33"/>
        <color rgb="FFFF7128"/>
        <color rgb="FFFFEF9C"/>
      </colorScale>
    </cfRule>
    <cfRule type="colorScale" priority="968">
      <colorScale>
        <cfvo type="min"/>
        <cfvo type="max"/>
        <color rgb="FFFF0000"/>
        <color rgb="FF92D050"/>
      </colorScale>
    </cfRule>
  </conditionalFormatting>
  <conditionalFormatting sqref="E33:E35">
    <cfRule type="cellIs" dxfId="292" priority="960" operator="equal">
      <formula>"NC"</formula>
    </cfRule>
    <cfRule type="cellIs" dxfId="291" priority="961" operator="equal">
      <formula>"SI"</formula>
    </cfRule>
    <cfRule type="cellIs" dxfId="290" priority="962" operator="equal">
      <formula>"NO"</formula>
    </cfRule>
    <cfRule type="cellIs" dxfId="289" priority="963" operator="equal">
      <formula>"SI"</formula>
    </cfRule>
    <cfRule type="cellIs" dxfId="288" priority="964" operator="equal">
      <formula>"NO"</formula>
    </cfRule>
    <cfRule type="colorScale" priority="966">
      <colorScale>
        <cfvo type="min"/>
        <cfvo type="max"/>
        <color rgb="FFFF7128"/>
        <color rgb="FF92D050"/>
      </colorScale>
    </cfRule>
  </conditionalFormatting>
  <conditionalFormatting sqref="E35">
    <cfRule type="colorScale" priority="858">
      <colorScale>
        <cfvo type="num" val="$E$33"/>
        <cfvo type="num" val="$E$33"/>
        <color rgb="FFFF7128"/>
        <color rgb="FFFFEF9C"/>
      </colorScale>
    </cfRule>
    <cfRule type="colorScale" priority="859">
      <colorScale>
        <cfvo type="min"/>
        <cfvo type="max"/>
        <color rgb="FFFF0000"/>
        <color rgb="FF92D050"/>
      </colorScale>
    </cfRule>
  </conditionalFormatting>
  <conditionalFormatting sqref="E35">
    <cfRule type="colorScale" priority="807">
      <colorScale>
        <cfvo type="num" val="$E$33"/>
        <cfvo type="num" val="$E$33"/>
        <color rgb="FFFF7128"/>
        <color rgb="FFFFEF9C"/>
      </colorScale>
    </cfRule>
    <cfRule type="colorScale" priority="808">
      <colorScale>
        <cfvo type="min"/>
        <cfvo type="max"/>
        <color rgb="FFFF0000"/>
        <color rgb="FF92D050"/>
      </colorScale>
    </cfRule>
  </conditionalFormatting>
  <conditionalFormatting sqref="E34:E35">
    <cfRule type="colorScale" priority="805">
      <colorScale>
        <cfvo type="num" val="$E$33"/>
        <cfvo type="num" val="$E$33"/>
        <color rgb="FFFF7128"/>
        <color rgb="FFFFEF9C"/>
      </colorScale>
    </cfRule>
    <cfRule type="colorScale" priority="806">
      <colorScale>
        <cfvo type="min"/>
        <cfvo type="max"/>
        <color rgb="FFFF0000"/>
        <color rgb="FF92D050"/>
      </colorScale>
    </cfRule>
  </conditionalFormatting>
  <conditionalFormatting sqref="E34">
    <cfRule type="colorScale" priority="803">
      <colorScale>
        <cfvo type="num" val="$E$33"/>
        <cfvo type="num" val="$E$33"/>
        <color rgb="FFFF7128"/>
        <color rgb="FFFFEF9C"/>
      </colorScale>
    </cfRule>
    <cfRule type="colorScale" priority="804">
      <colorScale>
        <cfvo type="min"/>
        <cfvo type="max"/>
        <color rgb="FFFF0000"/>
        <color rgb="FF92D050"/>
      </colorScale>
    </cfRule>
  </conditionalFormatting>
  <conditionalFormatting sqref="E35">
    <cfRule type="colorScale" priority="801">
      <colorScale>
        <cfvo type="num" val="$E$33"/>
        <cfvo type="num" val="$E$33"/>
        <color rgb="FFFF7128"/>
        <color rgb="FFFFEF9C"/>
      </colorScale>
    </cfRule>
    <cfRule type="colorScale" priority="802">
      <colorScale>
        <cfvo type="min"/>
        <cfvo type="max"/>
        <color rgb="FFFF0000"/>
        <color rgb="FF92D050"/>
      </colorScale>
    </cfRule>
  </conditionalFormatting>
  <conditionalFormatting sqref="E35">
    <cfRule type="colorScale" priority="799">
      <colorScale>
        <cfvo type="num" val="$E$33"/>
        <cfvo type="num" val="$E$33"/>
        <color rgb="FFFF7128"/>
        <color rgb="FFFFEF9C"/>
      </colorScale>
    </cfRule>
    <cfRule type="colorScale" priority="800">
      <colorScale>
        <cfvo type="min"/>
        <cfvo type="max"/>
        <color rgb="FFFF0000"/>
        <color rgb="FF92D050"/>
      </colorScale>
    </cfRule>
  </conditionalFormatting>
  <conditionalFormatting sqref="E37">
    <cfRule type="cellIs" dxfId="287" priority="795" operator="equal">
      <formula>"""SI"""</formula>
    </cfRule>
    <cfRule type="colorScale" priority="797">
      <colorScale>
        <cfvo type="num" val="$E$33"/>
        <cfvo type="num" val="$E$33"/>
        <color rgb="FFFF7128"/>
        <color rgb="FFFFEF9C"/>
      </colorScale>
    </cfRule>
    <cfRule type="colorScale" priority="798">
      <colorScale>
        <cfvo type="min"/>
        <cfvo type="max"/>
        <color rgb="FFFF0000"/>
        <color rgb="FF92D050"/>
      </colorScale>
    </cfRule>
  </conditionalFormatting>
  <conditionalFormatting sqref="E37">
    <cfRule type="cellIs" dxfId="286" priority="790" operator="equal">
      <formula>"NC"</formula>
    </cfRule>
    <cfRule type="cellIs" dxfId="285" priority="791" operator="equal">
      <formula>"SI"</formula>
    </cfRule>
    <cfRule type="cellIs" dxfId="284" priority="792" operator="equal">
      <formula>"NO"</formula>
    </cfRule>
    <cfRule type="cellIs" dxfId="283" priority="793" operator="equal">
      <formula>"SI"</formula>
    </cfRule>
    <cfRule type="cellIs" dxfId="282" priority="794" operator="equal">
      <formula>"NO"</formula>
    </cfRule>
    <cfRule type="colorScale" priority="796">
      <colorScale>
        <cfvo type="min"/>
        <cfvo type="max"/>
        <color rgb="FFFF7128"/>
        <color rgb="FF92D050"/>
      </colorScale>
    </cfRule>
  </conditionalFormatting>
  <conditionalFormatting sqref="E37">
    <cfRule type="colorScale" priority="788">
      <colorScale>
        <cfvo type="num" val="$E$33"/>
        <cfvo type="num" val="$E$33"/>
        <color rgb="FFFF7128"/>
        <color rgb="FFFFEF9C"/>
      </colorScale>
    </cfRule>
    <cfRule type="colorScale" priority="789">
      <colorScale>
        <cfvo type="min"/>
        <cfvo type="max"/>
        <color rgb="FFFF0000"/>
        <color rgb="FF92D050"/>
      </colorScale>
    </cfRule>
  </conditionalFormatting>
  <conditionalFormatting sqref="E37">
    <cfRule type="colorScale" priority="786">
      <colorScale>
        <cfvo type="num" val="$E$33"/>
        <cfvo type="num" val="$E$33"/>
        <color rgb="FFFF7128"/>
        <color rgb="FFFFEF9C"/>
      </colorScale>
    </cfRule>
    <cfRule type="colorScale" priority="787">
      <colorScale>
        <cfvo type="min"/>
        <cfvo type="max"/>
        <color rgb="FFFF0000"/>
        <color rgb="FF92D050"/>
      </colorScale>
    </cfRule>
  </conditionalFormatting>
  <conditionalFormatting sqref="E37">
    <cfRule type="colorScale" priority="784">
      <colorScale>
        <cfvo type="num" val="$E$33"/>
        <cfvo type="num" val="$E$33"/>
        <color rgb="FFFF7128"/>
        <color rgb="FFFFEF9C"/>
      </colorScale>
    </cfRule>
    <cfRule type="colorScale" priority="785">
      <colorScale>
        <cfvo type="min"/>
        <cfvo type="max"/>
        <color rgb="FFFF0000"/>
        <color rgb="FF92D050"/>
      </colorScale>
    </cfRule>
  </conditionalFormatting>
  <conditionalFormatting sqref="E37">
    <cfRule type="colorScale" priority="782">
      <colorScale>
        <cfvo type="num" val="$E$33"/>
        <cfvo type="num" val="$E$33"/>
        <color rgb="FFFF7128"/>
        <color rgb="FFFFEF9C"/>
      </colorScale>
    </cfRule>
    <cfRule type="colorScale" priority="783">
      <colorScale>
        <cfvo type="min"/>
        <cfvo type="max"/>
        <color rgb="FFFF0000"/>
        <color rgb="FF92D050"/>
      </colorScale>
    </cfRule>
  </conditionalFormatting>
  <conditionalFormatting sqref="E37">
    <cfRule type="colorScale" priority="780">
      <colorScale>
        <cfvo type="num" val="$E$33"/>
        <cfvo type="num" val="$E$33"/>
        <color rgb="FFFF7128"/>
        <color rgb="FFFFEF9C"/>
      </colorScale>
    </cfRule>
    <cfRule type="colorScale" priority="781">
      <colorScale>
        <cfvo type="min"/>
        <cfvo type="max"/>
        <color rgb="FFFF0000"/>
        <color rgb="FF92D050"/>
      </colorScale>
    </cfRule>
  </conditionalFormatting>
  <conditionalFormatting sqref="E38">
    <cfRule type="cellIs" dxfId="281" priority="776" operator="equal">
      <formula>"""SI"""</formula>
    </cfRule>
    <cfRule type="colorScale" priority="778">
      <colorScale>
        <cfvo type="num" val="$E$33"/>
        <cfvo type="num" val="$E$33"/>
        <color rgb="FFFF7128"/>
        <color rgb="FFFFEF9C"/>
      </colorScale>
    </cfRule>
    <cfRule type="colorScale" priority="779">
      <colorScale>
        <cfvo type="min"/>
        <cfvo type="max"/>
        <color rgb="FFFF0000"/>
        <color rgb="FF92D050"/>
      </colorScale>
    </cfRule>
  </conditionalFormatting>
  <conditionalFormatting sqref="E38">
    <cfRule type="cellIs" dxfId="280" priority="771" operator="equal">
      <formula>"NC"</formula>
    </cfRule>
    <cfRule type="cellIs" dxfId="279" priority="772" operator="equal">
      <formula>"SI"</formula>
    </cfRule>
    <cfRule type="cellIs" dxfId="278" priority="773" operator="equal">
      <formula>"NO"</formula>
    </cfRule>
    <cfRule type="cellIs" dxfId="277" priority="774" operator="equal">
      <formula>"SI"</formula>
    </cfRule>
    <cfRule type="cellIs" dxfId="276" priority="775" operator="equal">
      <formula>"NO"</formula>
    </cfRule>
    <cfRule type="colorScale" priority="777">
      <colorScale>
        <cfvo type="min"/>
        <cfvo type="max"/>
        <color rgb="FFFF7128"/>
        <color rgb="FF92D050"/>
      </colorScale>
    </cfRule>
  </conditionalFormatting>
  <conditionalFormatting sqref="E38">
    <cfRule type="colorScale" priority="769">
      <colorScale>
        <cfvo type="num" val="$E$33"/>
        <cfvo type="num" val="$E$33"/>
        <color rgb="FFFF7128"/>
        <color rgb="FFFFEF9C"/>
      </colorScale>
    </cfRule>
    <cfRule type="colorScale" priority="770">
      <colorScale>
        <cfvo type="min"/>
        <cfvo type="max"/>
        <color rgb="FFFF0000"/>
        <color rgb="FF92D050"/>
      </colorScale>
    </cfRule>
  </conditionalFormatting>
  <conditionalFormatting sqref="E38">
    <cfRule type="colorScale" priority="767">
      <colorScale>
        <cfvo type="num" val="$E$33"/>
        <cfvo type="num" val="$E$33"/>
        <color rgb="FFFF7128"/>
        <color rgb="FFFFEF9C"/>
      </colorScale>
    </cfRule>
    <cfRule type="colorScale" priority="768">
      <colorScale>
        <cfvo type="min"/>
        <cfvo type="max"/>
        <color rgb="FFFF0000"/>
        <color rgb="FF92D050"/>
      </colorScale>
    </cfRule>
  </conditionalFormatting>
  <conditionalFormatting sqref="E38">
    <cfRule type="colorScale" priority="765">
      <colorScale>
        <cfvo type="num" val="$E$33"/>
        <cfvo type="num" val="$E$33"/>
        <color rgb="FFFF7128"/>
        <color rgb="FFFFEF9C"/>
      </colorScale>
    </cfRule>
    <cfRule type="colorScale" priority="766">
      <colorScale>
        <cfvo type="min"/>
        <cfvo type="max"/>
        <color rgb="FFFF0000"/>
        <color rgb="FF92D050"/>
      </colorScale>
    </cfRule>
  </conditionalFormatting>
  <conditionalFormatting sqref="E38">
    <cfRule type="colorScale" priority="763">
      <colorScale>
        <cfvo type="num" val="$E$33"/>
        <cfvo type="num" val="$E$33"/>
        <color rgb="FFFF7128"/>
        <color rgb="FFFFEF9C"/>
      </colorScale>
    </cfRule>
    <cfRule type="colorScale" priority="764">
      <colorScale>
        <cfvo type="min"/>
        <cfvo type="max"/>
        <color rgb="FFFF0000"/>
        <color rgb="FF92D050"/>
      </colorScale>
    </cfRule>
  </conditionalFormatting>
  <conditionalFormatting sqref="E38">
    <cfRule type="colorScale" priority="761">
      <colorScale>
        <cfvo type="num" val="$E$33"/>
        <cfvo type="num" val="$E$33"/>
        <color rgb="FFFF7128"/>
        <color rgb="FFFFEF9C"/>
      </colorScale>
    </cfRule>
    <cfRule type="colorScale" priority="762">
      <colorScale>
        <cfvo type="min"/>
        <cfvo type="max"/>
        <color rgb="FFFF0000"/>
        <color rgb="FF92D050"/>
      </colorScale>
    </cfRule>
  </conditionalFormatting>
  <conditionalFormatting sqref="E39">
    <cfRule type="cellIs" dxfId="275" priority="757" operator="equal">
      <formula>"""SI"""</formula>
    </cfRule>
    <cfRule type="colorScale" priority="759">
      <colorScale>
        <cfvo type="num" val="$E$33"/>
        <cfvo type="num" val="$E$33"/>
        <color rgb="FFFF7128"/>
        <color rgb="FFFFEF9C"/>
      </colorScale>
    </cfRule>
    <cfRule type="colorScale" priority="760">
      <colorScale>
        <cfvo type="min"/>
        <cfvo type="max"/>
        <color rgb="FFFF0000"/>
        <color rgb="FF92D050"/>
      </colorScale>
    </cfRule>
  </conditionalFormatting>
  <conditionalFormatting sqref="E39">
    <cfRule type="cellIs" dxfId="274" priority="752" operator="equal">
      <formula>"NC"</formula>
    </cfRule>
    <cfRule type="cellIs" dxfId="273" priority="753" operator="equal">
      <formula>"SI"</formula>
    </cfRule>
    <cfRule type="cellIs" dxfId="272" priority="754" operator="equal">
      <formula>"NO"</formula>
    </cfRule>
    <cfRule type="cellIs" dxfId="271" priority="755" operator="equal">
      <formula>"SI"</formula>
    </cfRule>
    <cfRule type="cellIs" dxfId="270" priority="756" operator="equal">
      <formula>"NO"</formula>
    </cfRule>
    <cfRule type="colorScale" priority="758">
      <colorScale>
        <cfvo type="min"/>
        <cfvo type="max"/>
        <color rgb="FFFF7128"/>
        <color rgb="FF92D050"/>
      </colorScale>
    </cfRule>
  </conditionalFormatting>
  <conditionalFormatting sqref="E39">
    <cfRule type="colorScale" priority="750">
      <colorScale>
        <cfvo type="num" val="$E$33"/>
        <cfvo type="num" val="$E$33"/>
        <color rgb="FFFF7128"/>
        <color rgb="FFFFEF9C"/>
      </colorScale>
    </cfRule>
    <cfRule type="colorScale" priority="751">
      <colorScale>
        <cfvo type="min"/>
        <cfvo type="max"/>
        <color rgb="FFFF0000"/>
        <color rgb="FF92D050"/>
      </colorScale>
    </cfRule>
  </conditionalFormatting>
  <conditionalFormatting sqref="E39">
    <cfRule type="colorScale" priority="748">
      <colorScale>
        <cfvo type="num" val="$E$33"/>
        <cfvo type="num" val="$E$33"/>
        <color rgb="FFFF7128"/>
        <color rgb="FFFFEF9C"/>
      </colorScale>
    </cfRule>
    <cfRule type="colorScale" priority="749">
      <colorScale>
        <cfvo type="min"/>
        <cfvo type="max"/>
        <color rgb="FFFF0000"/>
        <color rgb="FF92D050"/>
      </colorScale>
    </cfRule>
  </conditionalFormatting>
  <conditionalFormatting sqref="E39">
    <cfRule type="colorScale" priority="746">
      <colorScale>
        <cfvo type="num" val="$E$33"/>
        <cfvo type="num" val="$E$33"/>
        <color rgb="FFFF7128"/>
        <color rgb="FFFFEF9C"/>
      </colorScale>
    </cfRule>
    <cfRule type="colorScale" priority="747">
      <colorScale>
        <cfvo type="min"/>
        <cfvo type="max"/>
        <color rgb="FFFF0000"/>
        <color rgb="FF92D050"/>
      </colorScale>
    </cfRule>
  </conditionalFormatting>
  <conditionalFormatting sqref="E39">
    <cfRule type="colorScale" priority="744">
      <colorScale>
        <cfvo type="num" val="$E$33"/>
        <cfvo type="num" val="$E$33"/>
        <color rgb="FFFF7128"/>
        <color rgb="FFFFEF9C"/>
      </colorScale>
    </cfRule>
    <cfRule type="colorScale" priority="745">
      <colorScale>
        <cfvo type="min"/>
        <cfvo type="max"/>
        <color rgb="FFFF0000"/>
        <color rgb="FF92D050"/>
      </colorScale>
    </cfRule>
  </conditionalFormatting>
  <conditionalFormatting sqref="E39">
    <cfRule type="colorScale" priority="742">
      <colorScale>
        <cfvo type="num" val="$E$33"/>
        <cfvo type="num" val="$E$33"/>
        <color rgb="FFFF7128"/>
        <color rgb="FFFFEF9C"/>
      </colorScale>
    </cfRule>
    <cfRule type="colorScale" priority="743">
      <colorScale>
        <cfvo type="min"/>
        <cfvo type="max"/>
        <color rgb="FFFF0000"/>
        <color rgb="FF92D050"/>
      </colorScale>
    </cfRule>
  </conditionalFormatting>
  <conditionalFormatting sqref="E40">
    <cfRule type="cellIs" dxfId="269" priority="738" operator="equal">
      <formula>"""SI"""</formula>
    </cfRule>
    <cfRule type="colorScale" priority="740">
      <colorScale>
        <cfvo type="num" val="$E$33"/>
        <cfvo type="num" val="$E$33"/>
        <color rgb="FFFF7128"/>
        <color rgb="FFFFEF9C"/>
      </colorScale>
    </cfRule>
    <cfRule type="colorScale" priority="741">
      <colorScale>
        <cfvo type="min"/>
        <cfvo type="max"/>
        <color rgb="FFFF0000"/>
        <color rgb="FF92D050"/>
      </colorScale>
    </cfRule>
  </conditionalFormatting>
  <conditionalFormatting sqref="E40">
    <cfRule type="cellIs" dxfId="268" priority="733" operator="equal">
      <formula>"NC"</formula>
    </cfRule>
    <cfRule type="cellIs" dxfId="267" priority="734" operator="equal">
      <formula>"SI"</formula>
    </cfRule>
    <cfRule type="cellIs" dxfId="266" priority="735" operator="equal">
      <formula>"NO"</formula>
    </cfRule>
    <cfRule type="cellIs" dxfId="265" priority="736" operator="equal">
      <formula>"SI"</formula>
    </cfRule>
    <cfRule type="cellIs" dxfId="264" priority="737" operator="equal">
      <formula>"NO"</formula>
    </cfRule>
    <cfRule type="colorScale" priority="739">
      <colorScale>
        <cfvo type="min"/>
        <cfvo type="max"/>
        <color rgb="FFFF7128"/>
        <color rgb="FF92D050"/>
      </colorScale>
    </cfRule>
  </conditionalFormatting>
  <conditionalFormatting sqref="E40">
    <cfRule type="colorScale" priority="731">
      <colorScale>
        <cfvo type="num" val="$E$33"/>
        <cfvo type="num" val="$E$33"/>
        <color rgb="FFFF7128"/>
        <color rgb="FFFFEF9C"/>
      </colorScale>
    </cfRule>
    <cfRule type="colorScale" priority="732">
      <colorScale>
        <cfvo type="min"/>
        <cfvo type="max"/>
        <color rgb="FFFF0000"/>
        <color rgb="FF92D050"/>
      </colorScale>
    </cfRule>
  </conditionalFormatting>
  <conditionalFormatting sqref="E40">
    <cfRule type="colorScale" priority="729">
      <colorScale>
        <cfvo type="num" val="$E$33"/>
        <cfvo type="num" val="$E$33"/>
        <color rgb="FFFF7128"/>
        <color rgb="FFFFEF9C"/>
      </colorScale>
    </cfRule>
    <cfRule type="colorScale" priority="730">
      <colorScale>
        <cfvo type="min"/>
        <cfvo type="max"/>
        <color rgb="FFFF0000"/>
        <color rgb="FF92D050"/>
      </colorScale>
    </cfRule>
  </conditionalFormatting>
  <conditionalFormatting sqref="E40">
    <cfRule type="colorScale" priority="727">
      <colorScale>
        <cfvo type="num" val="$E$33"/>
        <cfvo type="num" val="$E$33"/>
        <color rgb="FFFF7128"/>
        <color rgb="FFFFEF9C"/>
      </colorScale>
    </cfRule>
    <cfRule type="colorScale" priority="728">
      <colorScale>
        <cfvo type="min"/>
        <cfvo type="max"/>
        <color rgb="FFFF0000"/>
        <color rgb="FF92D050"/>
      </colorScale>
    </cfRule>
  </conditionalFormatting>
  <conditionalFormatting sqref="E40">
    <cfRule type="colorScale" priority="725">
      <colorScale>
        <cfvo type="num" val="$E$33"/>
        <cfvo type="num" val="$E$33"/>
        <color rgb="FFFF7128"/>
        <color rgb="FFFFEF9C"/>
      </colorScale>
    </cfRule>
    <cfRule type="colorScale" priority="726">
      <colorScale>
        <cfvo type="min"/>
        <cfvo type="max"/>
        <color rgb="FFFF0000"/>
        <color rgb="FF92D050"/>
      </colorScale>
    </cfRule>
  </conditionalFormatting>
  <conditionalFormatting sqref="E40">
    <cfRule type="colorScale" priority="723">
      <colorScale>
        <cfvo type="num" val="$E$33"/>
        <cfvo type="num" val="$E$33"/>
        <color rgb="FFFF7128"/>
        <color rgb="FFFFEF9C"/>
      </colorScale>
    </cfRule>
    <cfRule type="colorScale" priority="724">
      <colorScale>
        <cfvo type="min"/>
        <cfvo type="max"/>
        <color rgb="FFFF0000"/>
        <color rgb="FF92D050"/>
      </colorScale>
    </cfRule>
  </conditionalFormatting>
  <conditionalFormatting sqref="E42">
    <cfRule type="cellIs" dxfId="263" priority="719" operator="equal">
      <formula>"""SI"""</formula>
    </cfRule>
    <cfRule type="colorScale" priority="721">
      <colorScale>
        <cfvo type="num" val="$E$33"/>
        <cfvo type="num" val="$E$33"/>
        <color rgb="FFFF7128"/>
        <color rgb="FFFFEF9C"/>
      </colorScale>
    </cfRule>
    <cfRule type="colorScale" priority="722">
      <colorScale>
        <cfvo type="min"/>
        <cfvo type="max"/>
        <color rgb="FFFF0000"/>
        <color rgb="FF92D050"/>
      </colorScale>
    </cfRule>
  </conditionalFormatting>
  <conditionalFormatting sqref="E42">
    <cfRule type="cellIs" dxfId="262" priority="714" operator="equal">
      <formula>"NC"</formula>
    </cfRule>
    <cfRule type="cellIs" dxfId="261" priority="715" operator="equal">
      <formula>"SI"</formula>
    </cfRule>
    <cfRule type="cellIs" dxfId="260" priority="716" operator="equal">
      <formula>"NO"</formula>
    </cfRule>
    <cfRule type="cellIs" dxfId="259" priority="717" operator="equal">
      <formula>"SI"</formula>
    </cfRule>
    <cfRule type="cellIs" dxfId="258" priority="718" operator="equal">
      <formula>"NO"</formula>
    </cfRule>
    <cfRule type="colorScale" priority="720">
      <colorScale>
        <cfvo type="min"/>
        <cfvo type="max"/>
        <color rgb="FFFF7128"/>
        <color rgb="FF92D050"/>
      </colorScale>
    </cfRule>
  </conditionalFormatting>
  <conditionalFormatting sqref="E42">
    <cfRule type="colorScale" priority="712">
      <colorScale>
        <cfvo type="num" val="$E$33"/>
        <cfvo type="num" val="$E$33"/>
        <color rgb="FFFF7128"/>
        <color rgb="FFFFEF9C"/>
      </colorScale>
    </cfRule>
    <cfRule type="colorScale" priority="713">
      <colorScale>
        <cfvo type="min"/>
        <cfvo type="max"/>
        <color rgb="FFFF0000"/>
        <color rgb="FF92D050"/>
      </colorScale>
    </cfRule>
  </conditionalFormatting>
  <conditionalFormatting sqref="E42">
    <cfRule type="colorScale" priority="710">
      <colorScale>
        <cfvo type="num" val="$E$33"/>
        <cfvo type="num" val="$E$33"/>
        <color rgb="FFFF7128"/>
        <color rgb="FFFFEF9C"/>
      </colorScale>
    </cfRule>
    <cfRule type="colorScale" priority="711">
      <colorScale>
        <cfvo type="min"/>
        <cfvo type="max"/>
        <color rgb="FFFF0000"/>
        <color rgb="FF92D050"/>
      </colorScale>
    </cfRule>
  </conditionalFormatting>
  <conditionalFormatting sqref="E42">
    <cfRule type="colorScale" priority="708">
      <colorScale>
        <cfvo type="num" val="$E$33"/>
        <cfvo type="num" val="$E$33"/>
        <color rgb="FFFF7128"/>
        <color rgb="FFFFEF9C"/>
      </colorScale>
    </cfRule>
    <cfRule type="colorScale" priority="709">
      <colorScale>
        <cfvo type="min"/>
        <cfvo type="max"/>
        <color rgb="FFFF0000"/>
        <color rgb="FF92D050"/>
      </colorScale>
    </cfRule>
  </conditionalFormatting>
  <conditionalFormatting sqref="E42">
    <cfRule type="colorScale" priority="706">
      <colorScale>
        <cfvo type="num" val="$E$33"/>
        <cfvo type="num" val="$E$33"/>
        <color rgb="FFFF7128"/>
        <color rgb="FFFFEF9C"/>
      </colorScale>
    </cfRule>
    <cfRule type="colorScale" priority="707">
      <colorScale>
        <cfvo type="min"/>
        <cfvo type="max"/>
        <color rgb="FFFF0000"/>
        <color rgb="FF92D050"/>
      </colorScale>
    </cfRule>
  </conditionalFormatting>
  <conditionalFormatting sqref="E42">
    <cfRule type="colorScale" priority="704">
      <colorScale>
        <cfvo type="num" val="$E$33"/>
        <cfvo type="num" val="$E$33"/>
        <color rgb="FFFF7128"/>
        <color rgb="FFFFEF9C"/>
      </colorScale>
    </cfRule>
    <cfRule type="colorScale" priority="705">
      <colorScale>
        <cfvo type="min"/>
        <cfvo type="max"/>
        <color rgb="FFFF0000"/>
        <color rgb="FF92D050"/>
      </colorScale>
    </cfRule>
  </conditionalFormatting>
  <conditionalFormatting sqref="E43">
    <cfRule type="cellIs" dxfId="257" priority="700" operator="equal">
      <formula>"""SI"""</formula>
    </cfRule>
    <cfRule type="colorScale" priority="702">
      <colorScale>
        <cfvo type="num" val="$E$33"/>
        <cfvo type="num" val="$E$33"/>
        <color rgb="FFFF7128"/>
        <color rgb="FFFFEF9C"/>
      </colorScale>
    </cfRule>
    <cfRule type="colorScale" priority="703">
      <colorScale>
        <cfvo type="min"/>
        <cfvo type="max"/>
        <color rgb="FFFF0000"/>
        <color rgb="FF92D050"/>
      </colorScale>
    </cfRule>
  </conditionalFormatting>
  <conditionalFormatting sqref="E43">
    <cfRule type="cellIs" dxfId="256" priority="695" operator="equal">
      <formula>"NC"</formula>
    </cfRule>
    <cfRule type="cellIs" dxfId="255" priority="696" operator="equal">
      <formula>"SI"</formula>
    </cfRule>
    <cfRule type="cellIs" dxfId="254" priority="697" operator="equal">
      <formula>"NO"</formula>
    </cfRule>
    <cfRule type="cellIs" dxfId="253" priority="698" operator="equal">
      <formula>"SI"</formula>
    </cfRule>
    <cfRule type="cellIs" dxfId="252" priority="699" operator="equal">
      <formula>"NO"</formula>
    </cfRule>
    <cfRule type="colorScale" priority="701">
      <colorScale>
        <cfvo type="min"/>
        <cfvo type="max"/>
        <color rgb="FFFF7128"/>
        <color rgb="FF92D050"/>
      </colorScale>
    </cfRule>
  </conditionalFormatting>
  <conditionalFormatting sqref="E43">
    <cfRule type="colorScale" priority="693">
      <colorScale>
        <cfvo type="num" val="$E$33"/>
        <cfvo type="num" val="$E$33"/>
        <color rgb="FFFF7128"/>
        <color rgb="FFFFEF9C"/>
      </colorScale>
    </cfRule>
    <cfRule type="colorScale" priority="694">
      <colorScale>
        <cfvo type="min"/>
        <cfvo type="max"/>
        <color rgb="FFFF0000"/>
        <color rgb="FF92D050"/>
      </colorScale>
    </cfRule>
  </conditionalFormatting>
  <conditionalFormatting sqref="E43">
    <cfRule type="colorScale" priority="691">
      <colorScale>
        <cfvo type="num" val="$E$33"/>
        <cfvo type="num" val="$E$33"/>
        <color rgb="FFFF7128"/>
        <color rgb="FFFFEF9C"/>
      </colorScale>
    </cfRule>
    <cfRule type="colorScale" priority="692">
      <colorScale>
        <cfvo type="min"/>
        <cfvo type="max"/>
        <color rgb="FFFF0000"/>
        <color rgb="FF92D050"/>
      </colorScale>
    </cfRule>
  </conditionalFormatting>
  <conditionalFormatting sqref="E43">
    <cfRule type="colorScale" priority="689">
      <colorScale>
        <cfvo type="num" val="$E$33"/>
        <cfvo type="num" val="$E$33"/>
        <color rgb="FFFF7128"/>
        <color rgb="FFFFEF9C"/>
      </colorScale>
    </cfRule>
    <cfRule type="colorScale" priority="690">
      <colorScale>
        <cfvo type="min"/>
        <cfvo type="max"/>
        <color rgb="FFFF0000"/>
        <color rgb="FF92D050"/>
      </colorScale>
    </cfRule>
  </conditionalFormatting>
  <conditionalFormatting sqref="E43">
    <cfRule type="colorScale" priority="687">
      <colorScale>
        <cfvo type="num" val="$E$33"/>
        <cfvo type="num" val="$E$33"/>
        <color rgb="FFFF7128"/>
        <color rgb="FFFFEF9C"/>
      </colorScale>
    </cfRule>
    <cfRule type="colorScale" priority="688">
      <colorScale>
        <cfvo type="min"/>
        <cfvo type="max"/>
        <color rgb="FFFF0000"/>
        <color rgb="FF92D050"/>
      </colorScale>
    </cfRule>
  </conditionalFormatting>
  <conditionalFormatting sqref="E43">
    <cfRule type="colorScale" priority="685">
      <colorScale>
        <cfvo type="num" val="$E$33"/>
        <cfvo type="num" val="$E$33"/>
        <color rgb="FFFF7128"/>
        <color rgb="FFFFEF9C"/>
      </colorScale>
    </cfRule>
    <cfRule type="colorScale" priority="686">
      <colorScale>
        <cfvo type="min"/>
        <cfvo type="max"/>
        <color rgb="FFFF0000"/>
        <color rgb="FF92D050"/>
      </colorScale>
    </cfRule>
  </conditionalFormatting>
  <conditionalFormatting sqref="E44">
    <cfRule type="cellIs" dxfId="251" priority="681" operator="equal">
      <formula>"""SI"""</formula>
    </cfRule>
    <cfRule type="colorScale" priority="683">
      <colorScale>
        <cfvo type="num" val="$E$33"/>
        <cfvo type="num" val="$E$33"/>
        <color rgb="FFFF7128"/>
        <color rgb="FFFFEF9C"/>
      </colorScale>
    </cfRule>
    <cfRule type="colorScale" priority="684">
      <colorScale>
        <cfvo type="min"/>
        <cfvo type="max"/>
        <color rgb="FFFF0000"/>
        <color rgb="FF92D050"/>
      </colorScale>
    </cfRule>
  </conditionalFormatting>
  <conditionalFormatting sqref="E44">
    <cfRule type="cellIs" dxfId="250" priority="676" operator="equal">
      <formula>"NC"</formula>
    </cfRule>
    <cfRule type="cellIs" dxfId="249" priority="677" operator="equal">
      <formula>"SI"</formula>
    </cfRule>
    <cfRule type="cellIs" dxfId="248" priority="678" operator="equal">
      <formula>"NO"</formula>
    </cfRule>
    <cfRule type="cellIs" dxfId="247" priority="679" operator="equal">
      <formula>"SI"</formula>
    </cfRule>
    <cfRule type="cellIs" dxfId="246" priority="680" operator="equal">
      <formula>"NO"</formula>
    </cfRule>
    <cfRule type="colorScale" priority="682">
      <colorScale>
        <cfvo type="min"/>
        <cfvo type="max"/>
        <color rgb="FFFF7128"/>
        <color rgb="FF92D050"/>
      </colorScale>
    </cfRule>
  </conditionalFormatting>
  <conditionalFormatting sqref="E44">
    <cfRule type="colorScale" priority="674">
      <colorScale>
        <cfvo type="num" val="$E$33"/>
        <cfvo type="num" val="$E$33"/>
        <color rgb="FFFF7128"/>
        <color rgb="FFFFEF9C"/>
      </colorScale>
    </cfRule>
    <cfRule type="colorScale" priority="675">
      <colorScale>
        <cfvo type="min"/>
        <cfvo type="max"/>
        <color rgb="FFFF0000"/>
        <color rgb="FF92D050"/>
      </colorScale>
    </cfRule>
  </conditionalFormatting>
  <conditionalFormatting sqref="E44">
    <cfRule type="colorScale" priority="672">
      <colorScale>
        <cfvo type="num" val="$E$33"/>
        <cfvo type="num" val="$E$33"/>
        <color rgb="FFFF7128"/>
        <color rgb="FFFFEF9C"/>
      </colorScale>
    </cfRule>
    <cfRule type="colorScale" priority="673">
      <colorScale>
        <cfvo type="min"/>
        <cfvo type="max"/>
        <color rgb="FFFF0000"/>
        <color rgb="FF92D050"/>
      </colorScale>
    </cfRule>
  </conditionalFormatting>
  <conditionalFormatting sqref="E44">
    <cfRule type="colorScale" priority="670">
      <colorScale>
        <cfvo type="num" val="$E$33"/>
        <cfvo type="num" val="$E$33"/>
        <color rgb="FFFF7128"/>
        <color rgb="FFFFEF9C"/>
      </colorScale>
    </cfRule>
    <cfRule type="colorScale" priority="671">
      <colorScale>
        <cfvo type="min"/>
        <cfvo type="max"/>
        <color rgb="FFFF0000"/>
        <color rgb="FF92D050"/>
      </colorScale>
    </cfRule>
  </conditionalFormatting>
  <conditionalFormatting sqref="E44">
    <cfRule type="colorScale" priority="668">
      <colorScale>
        <cfvo type="num" val="$E$33"/>
        <cfvo type="num" val="$E$33"/>
        <color rgb="FFFF7128"/>
        <color rgb="FFFFEF9C"/>
      </colorScale>
    </cfRule>
    <cfRule type="colorScale" priority="669">
      <colorScale>
        <cfvo type="min"/>
        <cfvo type="max"/>
        <color rgb="FFFF0000"/>
        <color rgb="FF92D050"/>
      </colorScale>
    </cfRule>
  </conditionalFormatting>
  <conditionalFormatting sqref="E44">
    <cfRule type="colorScale" priority="666">
      <colorScale>
        <cfvo type="num" val="$E$33"/>
        <cfvo type="num" val="$E$33"/>
        <color rgb="FFFF7128"/>
        <color rgb="FFFFEF9C"/>
      </colorScale>
    </cfRule>
    <cfRule type="colorScale" priority="667">
      <colorScale>
        <cfvo type="min"/>
        <cfvo type="max"/>
        <color rgb="FFFF0000"/>
        <color rgb="FF92D050"/>
      </colorScale>
    </cfRule>
  </conditionalFormatting>
  <conditionalFormatting sqref="E45">
    <cfRule type="cellIs" dxfId="245" priority="662" operator="equal">
      <formula>"""SI"""</formula>
    </cfRule>
    <cfRule type="colorScale" priority="664">
      <colorScale>
        <cfvo type="num" val="$E$33"/>
        <cfvo type="num" val="$E$33"/>
        <color rgb="FFFF7128"/>
        <color rgb="FFFFEF9C"/>
      </colorScale>
    </cfRule>
    <cfRule type="colorScale" priority="665">
      <colorScale>
        <cfvo type="min"/>
        <cfvo type="max"/>
        <color rgb="FFFF0000"/>
        <color rgb="FF92D050"/>
      </colorScale>
    </cfRule>
  </conditionalFormatting>
  <conditionalFormatting sqref="E45">
    <cfRule type="cellIs" dxfId="244" priority="657" operator="equal">
      <formula>"NC"</formula>
    </cfRule>
    <cfRule type="cellIs" dxfId="243" priority="658" operator="equal">
      <formula>"SI"</formula>
    </cfRule>
    <cfRule type="cellIs" dxfId="242" priority="659" operator="equal">
      <formula>"NO"</formula>
    </cfRule>
    <cfRule type="cellIs" dxfId="241" priority="660" operator="equal">
      <formula>"SI"</formula>
    </cfRule>
    <cfRule type="cellIs" dxfId="240" priority="661" operator="equal">
      <formula>"NO"</formula>
    </cfRule>
    <cfRule type="colorScale" priority="663">
      <colorScale>
        <cfvo type="min"/>
        <cfvo type="max"/>
        <color rgb="FFFF7128"/>
        <color rgb="FF92D050"/>
      </colorScale>
    </cfRule>
  </conditionalFormatting>
  <conditionalFormatting sqref="E45">
    <cfRule type="colorScale" priority="655">
      <colorScale>
        <cfvo type="num" val="$E$33"/>
        <cfvo type="num" val="$E$33"/>
        <color rgb="FFFF7128"/>
        <color rgb="FFFFEF9C"/>
      </colorScale>
    </cfRule>
    <cfRule type="colorScale" priority="656">
      <colorScale>
        <cfvo type="min"/>
        <cfvo type="max"/>
        <color rgb="FFFF0000"/>
        <color rgb="FF92D050"/>
      </colorScale>
    </cfRule>
  </conditionalFormatting>
  <conditionalFormatting sqref="E45">
    <cfRule type="colorScale" priority="653">
      <colorScale>
        <cfvo type="num" val="$E$33"/>
        <cfvo type="num" val="$E$33"/>
        <color rgb="FFFF7128"/>
        <color rgb="FFFFEF9C"/>
      </colorScale>
    </cfRule>
    <cfRule type="colorScale" priority="654">
      <colorScale>
        <cfvo type="min"/>
        <cfvo type="max"/>
        <color rgb="FFFF0000"/>
        <color rgb="FF92D050"/>
      </colorScale>
    </cfRule>
  </conditionalFormatting>
  <conditionalFormatting sqref="E45">
    <cfRule type="colorScale" priority="651">
      <colorScale>
        <cfvo type="num" val="$E$33"/>
        <cfvo type="num" val="$E$33"/>
        <color rgb="FFFF7128"/>
        <color rgb="FFFFEF9C"/>
      </colorScale>
    </cfRule>
    <cfRule type="colorScale" priority="652">
      <colorScale>
        <cfvo type="min"/>
        <cfvo type="max"/>
        <color rgb="FFFF0000"/>
        <color rgb="FF92D050"/>
      </colorScale>
    </cfRule>
  </conditionalFormatting>
  <conditionalFormatting sqref="E45">
    <cfRule type="colorScale" priority="649">
      <colorScale>
        <cfvo type="num" val="$E$33"/>
        <cfvo type="num" val="$E$33"/>
        <color rgb="FFFF7128"/>
        <color rgb="FFFFEF9C"/>
      </colorScale>
    </cfRule>
    <cfRule type="colorScale" priority="650">
      <colorScale>
        <cfvo type="min"/>
        <cfvo type="max"/>
        <color rgb="FFFF0000"/>
        <color rgb="FF92D050"/>
      </colorScale>
    </cfRule>
  </conditionalFormatting>
  <conditionalFormatting sqref="E45">
    <cfRule type="colorScale" priority="647">
      <colorScale>
        <cfvo type="num" val="$E$33"/>
        <cfvo type="num" val="$E$33"/>
        <color rgb="FFFF7128"/>
        <color rgb="FFFFEF9C"/>
      </colorScale>
    </cfRule>
    <cfRule type="colorScale" priority="648">
      <colorScale>
        <cfvo type="min"/>
        <cfvo type="max"/>
        <color rgb="FFFF0000"/>
        <color rgb="FF92D050"/>
      </colorScale>
    </cfRule>
  </conditionalFormatting>
  <conditionalFormatting sqref="E46">
    <cfRule type="cellIs" dxfId="239" priority="643" operator="equal">
      <formula>"""SI"""</formula>
    </cfRule>
    <cfRule type="colorScale" priority="645">
      <colorScale>
        <cfvo type="num" val="$E$33"/>
        <cfvo type="num" val="$E$33"/>
        <color rgb="FFFF7128"/>
        <color rgb="FFFFEF9C"/>
      </colorScale>
    </cfRule>
    <cfRule type="colorScale" priority="646">
      <colorScale>
        <cfvo type="min"/>
        <cfvo type="max"/>
        <color rgb="FFFF0000"/>
        <color rgb="FF92D050"/>
      </colorScale>
    </cfRule>
  </conditionalFormatting>
  <conditionalFormatting sqref="E46">
    <cfRule type="cellIs" dxfId="238" priority="638" operator="equal">
      <formula>"NC"</formula>
    </cfRule>
    <cfRule type="cellIs" dxfId="237" priority="639" operator="equal">
      <formula>"SI"</formula>
    </cfRule>
    <cfRule type="cellIs" dxfId="236" priority="640" operator="equal">
      <formula>"NO"</formula>
    </cfRule>
    <cfRule type="cellIs" dxfId="235" priority="641" operator="equal">
      <formula>"SI"</formula>
    </cfRule>
    <cfRule type="cellIs" dxfId="234" priority="642" operator="equal">
      <formula>"NO"</formula>
    </cfRule>
    <cfRule type="colorScale" priority="644">
      <colorScale>
        <cfvo type="min"/>
        <cfvo type="max"/>
        <color rgb="FFFF7128"/>
        <color rgb="FF92D050"/>
      </colorScale>
    </cfRule>
  </conditionalFormatting>
  <conditionalFormatting sqref="E46">
    <cfRule type="colorScale" priority="636">
      <colorScale>
        <cfvo type="num" val="$E$33"/>
        <cfvo type="num" val="$E$33"/>
        <color rgb="FFFF7128"/>
        <color rgb="FFFFEF9C"/>
      </colorScale>
    </cfRule>
    <cfRule type="colorScale" priority="637">
      <colorScale>
        <cfvo type="min"/>
        <cfvo type="max"/>
        <color rgb="FFFF0000"/>
        <color rgb="FF92D050"/>
      </colorScale>
    </cfRule>
  </conditionalFormatting>
  <conditionalFormatting sqref="E46">
    <cfRule type="colorScale" priority="634">
      <colorScale>
        <cfvo type="num" val="$E$33"/>
        <cfvo type="num" val="$E$33"/>
        <color rgb="FFFF7128"/>
        <color rgb="FFFFEF9C"/>
      </colorScale>
    </cfRule>
    <cfRule type="colorScale" priority="635">
      <colorScale>
        <cfvo type="min"/>
        <cfvo type="max"/>
        <color rgb="FFFF0000"/>
        <color rgb="FF92D050"/>
      </colorScale>
    </cfRule>
  </conditionalFormatting>
  <conditionalFormatting sqref="E46">
    <cfRule type="colorScale" priority="632">
      <colorScale>
        <cfvo type="num" val="$E$33"/>
        <cfvo type="num" val="$E$33"/>
        <color rgb="FFFF7128"/>
        <color rgb="FFFFEF9C"/>
      </colorScale>
    </cfRule>
    <cfRule type="colorScale" priority="633">
      <colorScale>
        <cfvo type="min"/>
        <cfvo type="max"/>
        <color rgb="FFFF0000"/>
        <color rgb="FF92D050"/>
      </colorScale>
    </cfRule>
  </conditionalFormatting>
  <conditionalFormatting sqref="E46">
    <cfRule type="colorScale" priority="630">
      <colorScale>
        <cfvo type="num" val="$E$33"/>
        <cfvo type="num" val="$E$33"/>
        <color rgb="FFFF7128"/>
        <color rgb="FFFFEF9C"/>
      </colorScale>
    </cfRule>
    <cfRule type="colorScale" priority="631">
      <colorScale>
        <cfvo type="min"/>
        <cfvo type="max"/>
        <color rgb="FFFF0000"/>
        <color rgb="FF92D050"/>
      </colorScale>
    </cfRule>
  </conditionalFormatting>
  <conditionalFormatting sqref="E46">
    <cfRule type="colorScale" priority="628">
      <colorScale>
        <cfvo type="num" val="$E$33"/>
        <cfvo type="num" val="$E$33"/>
        <color rgb="FFFF7128"/>
        <color rgb="FFFFEF9C"/>
      </colorScale>
    </cfRule>
    <cfRule type="colorScale" priority="629">
      <colorScale>
        <cfvo type="min"/>
        <cfvo type="max"/>
        <color rgb="FFFF0000"/>
        <color rgb="FF92D050"/>
      </colorScale>
    </cfRule>
  </conditionalFormatting>
  <conditionalFormatting sqref="E47">
    <cfRule type="cellIs" dxfId="233" priority="624" operator="equal">
      <formula>"""SI"""</formula>
    </cfRule>
    <cfRule type="colorScale" priority="626">
      <colorScale>
        <cfvo type="num" val="$E$33"/>
        <cfvo type="num" val="$E$33"/>
        <color rgb="FFFF7128"/>
        <color rgb="FFFFEF9C"/>
      </colorScale>
    </cfRule>
    <cfRule type="colorScale" priority="627">
      <colorScale>
        <cfvo type="min"/>
        <cfvo type="max"/>
        <color rgb="FFFF0000"/>
        <color rgb="FF92D050"/>
      </colorScale>
    </cfRule>
  </conditionalFormatting>
  <conditionalFormatting sqref="E47">
    <cfRule type="cellIs" dxfId="232" priority="619" operator="equal">
      <formula>"NC"</formula>
    </cfRule>
    <cfRule type="cellIs" dxfId="231" priority="620" operator="equal">
      <formula>"SI"</formula>
    </cfRule>
    <cfRule type="cellIs" dxfId="230" priority="621" operator="equal">
      <formula>"NO"</formula>
    </cfRule>
    <cfRule type="cellIs" dxfId="229" priority="622" operator="equal">
      <formula>"SI"</formula>
    </cfRule>
    <cfRule type="cellIs" dxfId="228" priority="623" operator="equal">
      <formula>"NO"</formula>
    </cfRule>
    <cfRule type="colorScale" priority="625">
      <colorScale>
        <cfvo type="min"/>
        <cfvo type="max"/>
        <color rgb="FFFF7128"/>
        <color rgb="FF92D050"/>
      </colorScale>
    </cfRule>
  </conditionalFormatting>
  <conditionalFormatting sqref="E47">
    <cfRule type="colorScale" priority="617">
      <colorScale>
        <cfvo type="num" val="$E$33"/>
        <cfvo type="num" val="$E$33"/>
        <color rgb="FFFF7128"/>
        <color rgb="FFFFEF9C"/>
      </colorScale>
    </cfRule>
    <cfRule type="colorScale" priority="618">
      <colorScale>
        <cfvo type="min"/>
        <cfvo type="max"/>
        <color rgb="FFFF0000"/>
        <color rgb="FF92D050"/>
      </colorScale>
    </cfRule>
  </conditionalFormatting>
  <conditionalFormatting sqref="E47">
    <cfRule type="colorScale" priority="615">
      <colorScale>
        <cfvo type="num" val="$E$33"/>
        <cfvo type="num" val="$E$33"/>
        <color rgb="FFFF7128"/>
        <color rgb="FFFFEF9C"/>
      </colorScale>
    </cfRule>
    <cfRule type="colorScale" priority="616">
      <colorScale>
        <cfvo type="min"/>
        <cfvo type="max"/>
        <color rgb="FFFF0000"/>
        <color rgb="FF92D050"/>
      </colorScale>
    </cfRule>
  </conditionalFormatting>
  <conditionalFormatting sqref="E47">
    <cfRule type="colorScale" priority="613">
      <colorScale>
        <cfvo type="num" val="$E$33"/>
        <cfvo type="num" val="$E$33"/>
        <color rgb="FFFF7128"/>
        <color rgb="FFFFEF9C"/>
      </colorScale>
    </cfRule>
    <cfRule type="colorScale" priority="614">
      <colorScale>
        <cfvo type="min"/>
        <cfvo type="max"/>
        <color rgb="FFFF0000"/>
        <color rgb="FF92D050"/>
      </colorScale>
    </cfRule>
  </conditionalFormatting>
  <conditionalFormatting sqref="E47">
    <cfRule type="colorScale" priority="611">
      <colorScale>
        <cfvo type="num" val="$E$33"/>
        <cfvo type="num" val="$E$33"/>
        <color rgb="FFFF7128"/>
        <color rgb="FFFFEF9C"/>
      </colorScale>
    </cfRule>
    <cfRule type="colorScale" priority="612">
      <colorScale>
        <cfvo type="min"/>
        <cfvo type="max"/>
        <color rgb="FFFF0000"/>
        <color rgb="FF92D050"/>
      </colorScale>
    </cfRule>
  </conditionalFormatting>
  <conditionalFormatting sqref="E47">
    <cfRule type="colorScale" priority="609">
      <colorScale>
        <cfvo type="num" val="$E$33"/>
        <cfvo type="num" val="$E$33"/>
        <color rgb="FFFF7128"/>
        <color rgb="FFFFEF9C"/>
      </colorScale>
    </cfRule>
    <cfRule type="colorScale" priority="610">
      <colorScale>
        <cfvo type="min"/>
        <cfvo type="max"/>
        <color rgb="FFFF0000"/>
        <color rgb="FF92D050"/>
      </colorScale>
    </cfRule>
  </conditionalFormatting>
  <conditionalFormatting sqref="E48">
    <cfRule type="cellIs" dxfId="227" priority="605" operator="equal">
      <formula>"""SI"""</formula>
    </cfRule>
    <cfRule type="colorScale" priority="607">
      <colorScale>
        <cfvo type="num" val="$E$33"/>
        <cfvo type="num" val="$E$33"/>
        <color rgb="FFFF7128"/>
        <color rgb="FFFFEF9C"/>
      </colorScale>
    </cfRule>
    <cfRule type="colorScale" priority="608">
      <colorScale>
        <cfvo type="min"/>
        <cfvo type="max"/>
        <color rgb="FFFF0000"/>
        <color rgb="FF92D050"/>
      </colorScale>
    </cfRule>
  </conditionalFormatting>
  <conditionalFormatting sqref="E48">
    <cfRule type="cellIs" dxfId="226" priority="600" operator="equal">
      <formula>"NC"</formula>
    </cfRule>
    <cfRule type="cellIs" dxfId="225" priority="601" operator="equal">
      <formula>"SI"</formula>
    </cfRule>
    <cfRule type="cellIs" dxfId="224" priority="602" operator="equal">
      <formula>"NO"</formula>
    </cfRule>
    <cfRule type="cellIs" dxfId="223" priority="603" operator="equal">
      <formula>"SI"</formula>
    </cfRule>
    <cfRule type="cellIs" dxfId="222" priority="604" operator="equal">
      <formula>"NO"</formula>
    </cfRule>
    <cfRule type="colorScale" priority="606">
      <colorScale>
        <cfvo type="min"/>
        <cfvo type="max"/>
        <color rgb="FFFF7128"/>
        <color rgb="FF92D050"/>
      </colorScale>
    </cfRule>
  </conditionalFormatting>
  <conditionalFormatting sqref="E48">
    <cfRule type="colorScale" priority="598">
      <colorScale>
        <cfvo type="num" val="$E$33"/>
        <cfvo type="num" val="$E$33"/>
        <color rgb="FFFF7128"/>
        <color rgb="FFFFEF9C"/>
      </colorScale>
    </cfRule>
    <cfRule type="colorScale" priority="599">
      <colorScale>
        <cfvo type="min"/>
        <cfvo type="max"/>
        <color rgb="FFFF0000"/>
        <color rgb="FF92D050"/>
      </colorScale>
    </cfRule>
  </conditionalFormatting>
  <conditionalFormatting sqref="E48">
    <cfRule type="colorScale" priority="596">
      <colorScale>
        <cfvo type="num" val="$E$33"/>
        <cfvo type="num" val="$E$33"/>
        <color rgb="FFFF7128"/>
        <color rgb="FFFFEF9C"/>
      </colorScale>
    </cfRule>
    <cfRule type="colorScale" priority="597">
      <colorScale>
        <cfvo type="min"/>
        <cfvo type="max"/>
        <color rgb="FFFF0000"/>
        <color rgb="FF92D050"/>
      </colorScale>
    </cfRule>
  </conditionalFormatting>
  <conditionalFormatting sqref="E48">
    <cfRule type="colorScale" priority="594">
      <colorScale>
        <cfvo type="num" val="$E$33"/>
        <cfvo type="num" val="$E$33"/>
        <color rgb="FFFF7128"/>
        <color rgb="FFFFEF9C"/>
      </colorScale>
    </cfRule>
    <cfRule type="colorScale" priority="595">
      <colorScale>
        <cfvo type="min"/>
        <cfvo type="max"/>
        <color rgb="FFFF0000"/>
        <color rgb="FF92D050"/>
      </colorScale>
    </cfRule>
  </conditionalFormatting>
  <conditionalFormatting sqref="E48">
    <cfRule type="colorScale" priority="592">
      <colorScale>
        <cfvo type="num" val="$E$33"/>
        <cfvo type="num" val="$E$33"/>
        <color rgb="FFFF7128"/>
        <color rgb="FFFFEF9C"/>
      </colorScale>
    </cfRule>
    <cfRule type="colorScale" priority="593">
      <colorScale>
        <cfvo type="min"/>
        <cfvo type="max"/>
        <color rgb="FFFF0000"/>
        <color rgb="FF92D050"/>
      </colorScale>
    </cfRule>
  </conditionalFormatting>
  <conditionalFormatting sqref="E48">
    <cfRule type="colorScale" priority="590">
      <colorScale>
        <cfvo type="num" val="$E$33"/>
        <cfvo type="num" val="$E$33"/>
        <color rgb="FFFF7128"/>
        <color rgb="FFFFEF9C"/>
      </colorScale>
    </cfRule>
    <cfRule type="colorScale" priority="591">
      <colorScale>
        <cfvo type="min"/>
        <cfvo type="max"/>
        <color rgb="FFFF0000"/>
        <color rgb="FF92D050"/>
      </colorScale>
    </cfRule>
  </conditionalFormatting>
  <conditionalFormatting sqref="E49">
    <cfRule type="cellIs" dxfId="221" priority="586" operator="equal">
      <formula>"""SI"""</formula>
    </cfRule>
    <cfRule type="colorScale" priority="588">
      <colorScale>
        <cfvo type="num" val="$E$33"/>
        <cfvo type="num" val="$E$33"/>
        <color rgb="FFFF7128"/>
        <color rgb="FFFFEF9C"/>
      </colorScale>
    </cfRule>
    <cfRule type="colorScale" priority="589">
      <colorScale>
        <cfvo type="min"/>
        <cfvo type="max"/>
        <color rgb="FFFF0000"/>
        <color rgb="FF92D050"/>
      </colorScale>
    </cfRule>
  </conditionalFormatting>
  <conditionalFormatting sqref="E49">
    <cfRule type="cellIs" dxfId="220" priority="581" operator="equal">
      <formula>"NC"</formula>
    </cfRule>
    <cfRule type="cellIs" dxfId="219" priority="582" operator="equal">
      <formula>"SI"</formula>
    </cfRule>
    <cfRule type="cellIs" dxfId="218" priority="583" operator="equal">
      <formula>"NO"</formula>
    </cfRule>
    <cfRule type="cellIs" dxfId="217" priority="584" operator="equal">
      <formula>"SI"</formula>
    </cfRule>
    <cfRule type="cellIs" dxfId="216" priority="585" operator="equal">
      <formula>"NO"</formula>
    </cfRule>
    <cfRule type="colorScale" priority="587">
      <colorScale>
        <cfvo type="min"/>
        <cfvo type="max"/>
        <color rgb="FFFF7128"/>
        <color rgb="FF92D050"/>
      </colorScale>
    </cfRule>
  </conditionalFormatting>
  <conditionalFormatting sqref="E49">
    <cfRule type="colorScale" priority="579">
      <colorScale>
        <cfvo type="num" val="$E$33"/>
        <cfvo type="num" val="$E$33"/>
        <color rgb="FFFF7128"/>
        <color rgb="FFFFEF9C"/>
      </colorScale>
    </cfRule>
    <cfRule type="colorScale" priority="580">
      <colorScale>
        <cfvo type="min"/>
        <cfvo type="max"/>
        <color rgb="FFFF0000"/>
        <color rgb="FF92D050"/>
      </colorScale>
    </cfRule>
  </conditionalFormatting>
  <conditionalFormatting sqref="E49">
    <cfRule type="colorScale" priority="577">
      <colorScale>
        <cfvo type="num" val="$E$33"/>
        <cfvo type="num" val="$E$33"/>
        <color rgb="FFFF7128"/>
        <color rgb="FFFFEF9C"/>
      </colorScale>
    </cfRule>
    <cfRule type="colorScale" priority="578">
      <colorScale>
        <cfvo type="min"/>
        <cfvo type="max"/>
        <color rgb="FFFF0000"/>
        <color rgb="FF92D050"/>
      </colorScale>
    </cfRule>
  </conditionalFormatting>
  <conditionalFormatting sqref="E49">
    <cfRule type="colorScale" priority="575">
      <colorScale>
        <cfvo type="num" val="$E$33"/>
        <cfvo type="num" val="$E$33"/>
        <color rgb="FFFF7128"/>
        <color rgb="FFFFEF9C"/>
      </colorScale>
    </cfRule>
    <cfRule type="colorScale" priority="576">
      <colorScale>
        <cfvo type="min"/>
        <cfvo type="max"/>
        <color rgb="FFFF0000"/>
        <color rgb="FF92D050"/>
      </colorScale>
    </cfRule>
  </conditionalFormatting>
  <conditionalFormatting sqref="E49">
    <cfRule type="colorScale" priority="573">
      <colorScale>
        <cfvo type="num" val="$E$33"/>
        <cfvo type="num" val="$E$33"/>
        <color rgb="FFFF7128"/>
        <color rgb="FFFFEF9C"/>
      </colorScale>
    </cfRule>
    <cfRule type="colorScale" priority="574">
      <colorScale>
        <cfvo type="min"/>
        <cfvo type="max"/>
        <color rgb="FFFF0000"/>
        <color rgb="FF92D050"/>
      </colorScale>
    </cfRule>
  </conditionalFormatting>
  <conditionalFormatting sqref="E49">
    <cfRule type="colorScale" priority="571">
      <colorScale>
        <cfvo type="num" val="$E$33"/>
        <cfvo type="num" val="$E$33"/>
        <color rgb="FFFF7128"/>
        <color rgb="FFFFEF9C"/>
      </colorScale>
    </cfRule>
    <cfRule type="colorScale" priority="572">
      <colorScale>
        <cfvo type="min"/>
        <cfvo type="max"/>
        <color rgb="FFFF0000"/>
        <color rgb="FF92D050"/>
      </colorScale>
    </cfRule>
  </conditionalFormatting>
  <conditionalFormatting sqref="E50">
    <cfRule type="cellIs" dxfId="215" priority="567" operator="equal">
      <formula>"""SI"""</formula>
    </cfRule>
    <cfRule type="colorScale" priority="569">
      <colorScale>
        <cfvo type="num" val="$E$33"/>
        <cfvo type="num" val="$E$33"/>
        <color rgb="FFFF7128"/>
        <color rgb="FFFFEF9C"/>
      </colorScale>
    </cfRule>
    <cfRule type="colorScale" priority="570">
      <colorScale>
        <cfvo type="min"/>
        <cfvo type="max"/>
        <color rgb="FFFF0000"/>
        <color rgb="FF92D050"/>
      </colorScale>
    </cfRule>
  </conditionalFormatting>
  <conditionalFormatting sqref="E50">
    <cfRule type="cellIs" dxfId="214" priority="562" operator="equal">
      <formula>"NC"</formula>
    </cfRule>
    <cfRule type="cellIs" dxfId="213" priority="563" operator="equal">
      <formula>"SI"</formula>
    </cfRule>
    <cfRule type="cellIs" dxfId="212" priority="564" operator="equal">
      <formula>"NO"</formula>
    </cfRule>
    <cfRule type="cellIs" dxfId="211" priority="565" operator="equal">
      <formula>"SI"</formula>
    </cfRule>
    <cfRule type="cellIs" dxfId="210" priority="566" operator="equal">
      <formula>"NO"</formula>
    </cfRule>
    <cfRule type="colorScale" priority="568">
      <colorScale>
        <cfvo type="min"/>
        <cfvo type="max"/>
        <color rgb="FFFF7128"/>
        <color rgb="FF92D050"/>
      </colorScale>
    </cfRule>
  </conditionalFormatting>
  <conditionalFormatting sqref="E50">
    <cfRule type="colorScale" priority="560">
      <colorScale>
        <cfvo type="num" val="$E$33"/>
        <cfvo type="num" val="$E$33"/>
        <color rgb="FFFF7128"/>
        <color rgb="FFFFEF9C"/>
      </colorScale>
    </cfRule>
    <cfRule type="colorScale" priority="561">
      <colorScale>
        <cfvo type="min"/>
        <cfvo type="max"/>
        <color rgb="FFFF0000"/>
        <color rgb="FF92D050"/>
      </colorScale>
    </cfRule>
  </conditionalFormatting>
  <conditionalFormatting sqref="E50">
    <cfRule type="colorScale" priority="558">
      <colorScale>
        <cfvo type="num" val="$E$33"/>
        <cfvo type="num" val="$E$33"/>
        <color rgb="FFFF7128"/>
        <color rgb="FFFFEF9C"/>
      </colorScale>
    </cfRule>
    <cfRule type="colorScale" priority="559">
      <colorScale>
        <cfvo type="min"/>
        <cfvo type="max"/>
        <color rgb="FFFF0000"/>
        <color rgb="FF92D050"/>
      </colorScale>
    </cfRule>
  </conditionalFormatting>
  <conditionalFormatting sqref="E50">
    <cfRule type="colorScale" priority="556">
      <colorScale>
        <cfvo type="num" val="$E$33"/>
        <cfvo type="num" val="$E$33"/>
        <color rgb="FFFF7128"/>
        <color rgb="FFFFEF9C"/>
      </colorScale>
    </cfRule>
    <cfRule type="colorScale" priority="557">
      <colorScale>
        <cfvo type="min"/>
        <cfvo type="max"/>
        <color rgb="FFFF0000"/>
        <color rgb="FF92D050"/>
      </colorScale>
    </cfRule>
  </conditionalFormatting>
  <conditionalFormatting sqref="E50">
    <cfRule type="colorScale" priority="554">
      <colorScale>
        <cfvo type="num" val="$E$33"/>
        <cfvo type="num" val="$E$33"/>
        <color rgb="FFFF7128"/>
        <color rgb="FFFFEF9C"/>
      </colorScale>
    </cfRule>
    <cfRule type="colorScale" priority="555">
      <colorScale>
        <cfvo type="min"/>
        <cfvo type="max"/>
        <color rgb="FFFF0000"/>
        <color rgb="FF92D050"/>
      </colorScale>
    </cfRule>
  </conditionalFormatting>
  <conditionalFormatting sqref="E50">
    <cfRule type="colorScale" priority="552">
      <colorScale>
        <cfvo type="num" val="$E$33"/>
        <cfvo type="num" val="$E$33"/>
        <color rgb="FFFF7128"/>
        <color rgb="FFFFEF9C"/>
      </colorScale>
    </cfRule>
    <cfRule type="colorScale" priority="553">
      <colorScale>
        <cfvo type="min"/>
        <cfvo type="max"/>
        <color rgb="FFFF0000"/>
        <color rgb="FF92D050"/>
      </colorScale>
    </cfRule>
  </conditionalFormatting>
  <conditionalFormatting sqref="E52">
    <cfRule type="cellIs" dxfId="209" priority="548" operator="equal">
      <formula>"""SI"""</formula>
    </cfRule>
    <cfRule type="colorScale" priority="550">
      <colorScale>
        <cfvo type="num" val="$E$33"/>
        <cfvo type="num" val="$E$33"/>
        <color rgb="FFFF7128"/>
        <color rgb="FFFFEF9C"/>
      </colorScale>
    </cfRule>
    <cfRule type="colorScale" priority="551">
      <colorScale>
        <cfvo type="min"/>
        <cfvo type="max"/>
        <color rgb="FFFF0000"/>
        <color rgb="FF92D050"/>
      </colorScale>
    </cfRule>
  </conditionalFormatting>
  <conditionalFormatting sqref="E52">
    <cfRule type="cellIs" dxfId="208" priority="543" operator="equal">
      <formula>"NC"</formula>
    </cfRule>
    <cfRule type="cellIs" dxfId="207" priority="544" operator="equal">
      <formula>"SI"</formula>
    </cfRule>
    <cfRule type="cellIs" dxfId="206" priority="545" operator="equal">
      <formula>"NO"</formula>
    </cfRule>
    <cfRule type="cellIs" dxfId="205" priority="546" operator="equal">
      <formula>"SI"</formula>
    </cfRule>
    <cfRule type="cellIs" dxfId="204" priority="547" operator="equal">
      <formula>"NO"</formula>
    </cfRule>
    <cfRule type="colorScale" priority="549">
      <colorScale>
        <cfvo type="min"/>
        <cfvo type="max"/>
        <color rgb="FFFF7128"/>
        <color rgb="FF92D050"/>
      </colorScale>
    </cfRule>
  </conditionalFormatting>
  <conditionalFormatting sqref="E52">
    <cfRule type="colorScale" priority="541">
      <colorScale>
        <cfvo type="num" val="$E$33"/>
        <cfvo type="num" val="$E$33"/>
        <color rgb="FFFF7128"/>
        <color rgb="FFFFEF9C"/>
      </colorScale>
    </cfRule>
    <cfRule type="colorScale" priority="542">
      <colorScale>
        <cfvo type="min"/>
        <cfvo type="max"/>
        <color rgb="FFFF0000"/>
        <color rgb="FF92D050"/>
      </colorScale>
    </cfRule>
  </conditionalFormatting>
  <conditionalFormatting sqref="E52">
    <cfRule type="colorScale" priority="539">
      <colorScale>
        <cfvo type="num" val="$E$33"/>
        <cfvo type="num" val="$E$33"/>
        <color rgb="FFFF7128"/>
        <color rgb="FFFFEF9C"/>
      </colorScale>
    </cfRule>
    <cfRule type="colorScale" priority="540">
      <colorScale>
        <cfvo type="min"/>
        <cfvo type="max"/>
        <color rgb="FFFF0000"/>
        <color rgb="FF92D050"/>
      </colorScale>
    </cfRule>
  </conditionalFormatting>
  <conditionalFormatting sqref="E52">
    <cfRule type="colorScale" priority="537">
      <colorScale>
        <cfvo type="num" val="$E$33"/>
        <cfvo type="num" val="$E$33"/>
        <color rgb="FFFF7128"/>
        <color rgb="FFFFEF9C"/>
      </colorScale>
    </cfRule>
    <cfRule type="colorScale" priority="538">
      <colorScale>
        <cfvo type="min"/>
        <cfvo type="max"/>
        <color rgb="FFFF0000"/>
        <color rgb="FF92D050"/>
      </colorScale>
    </cfRule>
  </conditionalFormatting>
  <conditionalFormatting sqref="E52">
    <cfRule type="colorScale" priority="535">
      <colorScale>
        <cfvo type="num" val="$E$33"/>
        <cfvo type="num" val="$E$33"/>
        <color rgb="FFFF7128"/>
        <color rgb="FFFFEF9C"/>
      </colorScale>
    </cfRule>
    <cfRule type="colorScale" priority="536">
      <colorScale>
        <cfvo type="min"/>
        <cfvo type="max"/>
        <color rgb="FFFF0000"/>
        <color rgb="FF92D050"/>
      </colorScale>
    </cfRule>
  </conditionalFormatting>
  <conditionalFormatting sqref="E52">
    <cfRule type="colorScale" priority="533">
      <colorScale>
        <cfvo type="num" val="$E$33"/>
        <cfvo type="num" val="$E$33"/>
        <color rgb="FFFF7128"/>
        <color rgb="FFFFEF9C"/>
      </colorScale>
    </cfRule>
    <cfRule type="colorScale" priority="534">
      <colorScale>
        <cfvo type="min"/>
        <cfvo type="max"/>
        <color rgb="FFFF0000"/>
        <color rgb="FF92D050"/>
      </colorScale>
    </cfRule>
  </conditionalFormatting>
  <conditionalFormatting sqref="E53">
    <cfRule type="cellIs" dxfId="203" priority="529" operator="equal">
      <formula>"""SI"""</formula>
    </cfRule>
    <cfRule type="colorScale" priority="531">
      <colorScale>
        <cfvo type="num" val="$E$33"/>
        <cfvo type="num" val="$E$33"/>
        <color rgb="FFFF7128"/>
        <color rgb="FFFFEF9C"/>
      </colorScale>
    </cfRule>
    <cfRule type="colorScale" priority="532">
      <colorScale>
        <cfvo type="min"/>
        <cfvo type="max"/>
        <color rgb="FFFF0000"/>
        <color rgb="FF92D050"/>
      </colorScale>
    </cfRule>
  </conditionalFormatting>
  <conditionalFormatting sqref="E53">
    <cfRule type="cellIs" dxfId="202" priority="524" operator="equal">
      <formula>"NC"</formula>
    </cfRule>
    <cfRule type="cellIs" dxfId="201" priority="525" operator="equal">
      <formula>"SI"</formula>
    </cfRule>
    <cfRule type="cellIs" dxfId="200" priority="526" operator="equal">
      <formula>"NO"</formula>
    </cfRule>
    <cfRule type="cellIs" dxfId="199" priority="527" operator="equal">
      <formula>"SI"</formula>
    </cfRule>
    <cfRule type="cellIs" dxfId="198" priority="528" operator="equal">
      <formula>"NO"</formula>
    </cfRule>
    <cfRule type="colorScale" priority="530">
      <colorScale>
        <cfvo type="min"/>
        <cfvo type="max"/>
        <color rgb="FFFF7128"/>
        <color rgb="FF92D050"/>
      </colorScale>
    </cfRule>
  </conditionalFormatting>
  <conditionalFormatting sqref="E53">
    <cfRule type="colorScale" priority="522">
      <colorScale>
        <cfvo type="num" val="$E$33"/>
        <cfvo type="num" val="$E$33"/>
        <color rgb="FFFF7128"/>
        <color rgb="FFFFEF9C"/>
      </colorScale>
    </cfRule>
    <cfRule type="colorScale" priority="523">
      <colorScale>
        <cfvo type="min"/>
        <cfvo type="max"/>
        <color rgb="FFFF0000"/>
        <color rgb="FF92D050"/>
      </colorScale>
    </cfRule>
  </conditionalFormatting>
  <conditionalFormatting sqref="E53">
    <cfRule type="colorScale" priority="520">
      <colorScale>
        <cfvo type="num" val="$E$33"/>
        <cfvo type="num" val="$E$33"/>
        <color rgb="FFFF7128"/>
        <color rgb="FFFFEF9C"/>
      </colorScale>
    </cfRule>
    <cfRule type="colorScale" priority="521">
      <colorScale>
        <cfvo type="min"/>
        <cfvo type="max"/>
        <color rgb="FFFF0000"/>
        <color rgb="FF92D050"/>
      </colorScale>
    </cfRule>
  </conditionalFormatting>
  <conditionalFormatting sqref="E53">
    <cfRule type="colorScale" priority="518">
      <colorScale>
        <cfvo type="num" val="$E$33"/>
        <cfvo type="num" val="$E$33"/>
        <color rgb="FFFF7128"/>
        <color rgb="FFFFEF9C"/>
      </colorScale>
    </cfRule>
    <cfRule type="colorScale" priority="519">
      <colorScale>
        <cfvo type="min"/>
        <cfvo type="max"/>
        <color rgb="FFFF0000"/>
        <color rgb="FF92D050"/>
      </colorScale>
    </cfRule>
  </conditionalFormatting>
  <conditionalFormatting sqref="E53">
    <cfRule type="colorScale" priority="516">
      <colorScale>
        <cfvo type="num" val="$E$33"/>
        <cfvo type="num" val="$E$33"/>
        <color rgb="FFFF7128"/>
        <color rgb="FFFFEF9C"/>
      </colorScale>
    </cfRule>
    <cfRule type="colorScale" priority="517">
      <colorScale>
        <cfvo type="min"/>
        <cfvo type="max"/>
        <color rgb="FFFF0000"/>
        <color rgb="FF92D050"/>
      </colorScale>
    </cfRule>
  </conditionalFormatting>
  <conditionalFormatting sqref="E53">
    <cfRule type="colorScale" priority="514">
      <colorScale>
        <cfvo type="num" val="$E$33"/>
        <cfvo type="num" val="$E$33"/>
        <color rgb="FFFF7128"/>
        <color rgb="FFFFEF9C"/>
      </colorScale>
    </cfRule>
    <cfRule type="colorScale" priority="515">
      <colorScale>
        <cfvo type="min"/>
        <cfvo type="max"/>
        <color rgb="FFFF0000"/>
        <color rgb="FF92D050"/>
      </colorScale>
    </cfRule>
  </conditionalFormatting>
  <conditionalFormatting sqref="E54">
    <cfRule type="cellIs" dxfId="197" priority="510" operator="equal">
      <formula>"""SI"""</formula>
    </cfRule>
    <cfRule type="colorScale" priority="512">
      <colorScale>
        <cfvo type="num" val="$E$33"/>
        <cfvo type="num" val="$E$33"/>
        <color rgb="FFFF7128"/>
        <color rgb="FFFFEF9C"/>
      </colorScale>
    </cfRule>
    <cfRule type="colorScale" priority="513">
      <colorScale>
        <cfvo type="min"/>
        <cfvo type="max"/>
        <color rgb="FFFF0000"/>
        <color rgb="FF92D050"/>
      </colorScale>
    </cfRule>
  </conditionalFormatting>
  <conditionalFormatting sqref="E54">
    <cfRule type="cellIs" dxfId="196" priority="505" operator="equal">
      <formula>"NC"</formula>
    </cfRule>
    <cfRule type="cellIs" dxfId="195" priority="506" operator="equal">
      <formula>"SI"</formula>
    </cfRule>
    <cfRule type="cellIs" dxfId="194" priority="507" operator="equal">
      <formula>"NO"</formula>
    </cfRule>
    <cfRule type="cellIs" dxfId="193" priority="508" operator="equal">
      <formula>"SI"</formula>
    </cfRule>
    <cfRule type="cellIs" dxfId="192" priority="509" operator="equal">
      <formula>"NO"</formula>
    </cfRule>
    <cfRule type="colorScale" priority="511">
      <colorScale>
        <cfvo type="min"/>
        <cfvo type="max"/>
        <color rgb="FFFF7128"/>
        <color rgb="FF92D050"/>
      </colorScale>
    </cfRule>
  </conditionalFormatting>
  <conditionalFormatting sqref="E54">
    <cfRule type="colorScale" priority="503">
      <colorScale>
        <cfvo type="num" val="$E$33"/>
        <cfvo type="num" val="$E$33"/>
        <color rgb="FFFF7128"/>
        <color rgb="FFFFEF9C"/>
      </colorScale>
    </cfRule>
    <cfRule type="colorScale" priority="504">
      <colorScale>
        <cfvo type="min"/>
        <cfvo type="max"/>
        <color rgb="FFFF0000"/>
        <color rgb="FF92D050"/>
      </colorScale>
    </cfRule>
  </conditionalFormatting>
  <conditionalFormatting sqref="E54">
    <cfRule type="colorScale" priority="501">
      <colorScale>
        <cfvo type="num" val="$E$33"/>
        <cfvo type="num" val="$E$33"/>
        <color rgb="FFFF7128"/>
        <color rgb="FFFFEF9C"/>
      </colorScale>
    </cfRule>
    <cfRule type="colorScale" priority="502">
      <colorScale>
        <cfvo type="min"/>
        <cfvo type="max"/>
        <color rgb="FFFF0000"/>
        <color rgb="FF92D050"/>
      </colorScale>
    </cfRule>
  </conditionalFormatting>
  <conditionalFormatting sqref="E54">
    <cfRule type="colorScale" priority="499">
      <colorScale>
        <cfvo type="num" val="$E$33"/>
        <cfvo type="num" val="$E$33"/>
        <color rgb="FFFF7128"/>
        <color rgb="FFFFEF9C"/>
      </colorScale>
    </cfRule>
    <cfRule type="colorScale" priority="500">
      <colorScale>
        <cfvo type="min"/>
        <cfvo type="max"/>
        <color rgb="FFFF0000"/>
        <color rgb="FF92D050"/>
      </colorScale>
    </cfRule>
  </conditionalFormatting>
  <conditionalFormatting sqref="E54">
    <cfRule type="colorScale" priority="497">
      <colorScale>
        <cfvo type="num" val="$E$33"/>
        <cfvo type="num" val="$E$33"/>
        <color rgb="FFFF7128"/>
        <color rgb="FFFFEF9C"/>
      </colorScale>
    </cfRule>
    <cfRule type="colorScale" priority="498">
      <colorScale>
        <cfvo type="min"/>
        <cfvo type="max"/>
        <color rgb="FFFF0000"/>
        <color rgb="FF92D050"/>
      </colorScale>
    </cfRule>
  </conditionalFormatting>
  <conditionalFormatting sqref="E54">
    <cfRule type="colorScale" priority="495">
      <colorScale>
        <cfvo type="num" val="$E$33"/>
        <cfvo type="num" val="$E$33"/>
        <color rgb="FFFF7128"/>
        <color rgb="FFFFEF9C"/>
      </colorScale>
    </cfRule>
    <cfRule type="colorScale" priority="496">
      <colorScale>
        <cfvo type="min"/>
        <cfvo type="max"/>
        <color rgb="FFFF0000"/>
        <color rgb="FF92D050"/>
      </colorScale>
    </cfRule>
  </conditionalFormatting>
  <conditionalFormatting sqref="E55">
    <cfRule type="cellIs" dxfId="191" priority="491" operator="equal">
      <formula>"""SI"""</formula>
    </cfRule>
    <cfRule type="colorScale" priority="493">
      <colorScale>
        <cfvo type="num" val="$E$33"/>
        <cfvo type="num" val="$E$33"/>
        <color rgb="FFFF7128"/>
        <color rgb="FFFFEF9C"/>
      </colorScale>
    </cfRule>
    <cfRule type="colorScale" priority="494">
      <colorScale>
        <cfvo type="min"/>
        <cfvo type="max"/>
        <color rgb="FFFF0000"/>
        <color rgb="FF92D050"/>
      </colorScale>
    </cfRule>
  </conditionalFormatting>
  <conditionalFormatting sqref="E55">
    <cfRule type="cellIs" dxfId="190" priority="486" operator="equal">
      <formula>"NC"</formula>
    </cfRule>
    <cfRule type="cellIs" dxfId="189" priority="487" operator="equal">
      <formula>"SI"</formula>
    </cfRule>
    <cfRule type="cellIs" dxfId="188" priority="488" operator="equal">
      <formula>"NO"</formula>
    </cfRule>
    <cfRule type="cellIs" dxfId="187" priority="489" operator="equal">
      <formula>"SI"</formula>
    </cfRule>
    <cfRule type="cellIs" dxfId="186" priority="490" operator="equal">
      <formula>"NO"</formula>
    </cfRule>
    <cfRule type="colorScale" priority="492">
      <colorScale>
        <cfvo type="min"/>
        <cfvo type="max"/>
        <color rgb="FFFF7128"/>
        <color rgb="FF92D050"/>
      </colorScale>
    </cfRule>
  </conditionalFormatting>
  <conditionalFormatting sqref="E55">
    <cfRule type="colorScale" priority="484">
      <colorScale>
        <cfvo type="num" val="$E$33"/>
        <cfvo type="num" val="$E$33"/>
        <color rgb="FFFF7128"/>
        <color rgb="FFFFEF9C"/>
      </colorScale>
    </cfRule>
    <cfRule type="colorScale" priority="485">
      <colorScale>
        <cfvo type="min"/>
        <cfvo type="max"/>
        <color rgb="FFFF0000"/>
        <color rgb="FF92D050"/>
      </colorScale>
    </cfRule>
  </conditionalFormatting>
  <conditionalFormatting sqref="E55">
    <cfRule type="colorScale" priority="482">
      <colorScale>
        <cfvo type="num" val="$E$33"/>
        <cfvo type="num" val="$E$33"/>
        <color rgb="FFFF7128"/>
        <color rgb="FFFFEF9C"/>
      </colorScale>
    </cfRule>
    <cfRule type="colorScale" priority="483">
      <colorScale>
        <cfvo type="min"/>
        <cfvo type="max"/>
        <color rgb="FFFF0000"/>
        <color rgb="FF92D050"/>
      </colorScale>
    </cfRule>
  </conditionalFormatting>
  <conditionalFormatting sqref="E55">
    <cfRule type="colorScale" priority="480">
      <colorScale>
        <cfvo type="num" val="$E$33"/>
        <cfvo type="num" val="$E$33"/>
        <color rgb="FFFF7128"/>
        <color rgb="FFFFEF9C"/>
      </colorScale>
    </cfRule>
    <cfRule type="colorScale" priority="481">
      <colorScale>
        <cfvo type="min"/>
        <cfvo type="max"/>
        <color rgb="FFFF0000"/>
        <color rgb="FF92D050"/>
      </colorScale>
    </cfRule>
  </conditionalFormatting>
  <conditionalFormatting sqref="E55">
    <cfRule type="colorScale" priority="478">
      <colorScale>
        <cfvo type="num" val="$E$33"/>
        <cfvo type="num" val="$E$33"/>
        <color rgb="FFFF7128"/>
        <color rgb="FFFFEF9C"/>
      </colorScale>
    </cfRule>
    <cfRule type="colorScale" priority="479">
      <colorScale>
        <cfvo type="min"/>
        <cfvo type="max"/>
        <color rgb="FFFF0000"/>
        <color rgb="FF92D050"/>
      </colorScale>
    </cfRule>
  </conditionalFormatting>
  <conditionalFormatting sqref="E55">
    <cfRule type="colorScale" priority="476">
      <colorScale>
        <cfvo type="num" val="$E$33"/>
        <cfvo type="num" val="$E$33"/>
        <color rgb="FFFF7128"/>
        <color rgb="FFFFEF9C"/>
      </colorScale>
    </cfRule>
    <cfRule type="colorScale" priority="477">
      <colorScale>
        <cfvo type="min"/>
        <cfvo type="max"/>
        <color rgb="FFFF0000"/>
        <color rgb="FF92D050"/>
      </colorScale>
    </cfRule>
  </conditionalFormatting>
  <conditionalFormatting sqref="E57">
    <cfRule type="cellIs" dxfId="185" priority="472" operator="equal">
      <formula>"""SI"""</formula>
    </cfRule>
    <cfRule type="colorScale" priority="474">
      <colorScale>
        <cfvo type="num" val="$E$33"/>
        <cfvo type="num" val="$E$33"/>
        <color rgb="FFFF7128"/>
        <color rgb="FFFFEF9C"/>
      </colorScale>
    </cfRule>
    <cfRule type="colorScale" priority="475">
      <colorScale>
        <cfvo type="min"/>
        <cfvo type="max"/>
        <color rgb="FFFF0000"/>
        <color rgb="FF92D050"/>
      </colorScale>
    </cfRule>
  </conditionalFormatting>
  <conditionalFormatting sqref="E57">
    <cfRule type="cellIs" dxfId="184" priority="467" operator="equal">
      <formula>"NC"</formula>
    </cfRule>
    <cfRule type="cellIs" dxfId="183" priority="468" operator="equal">
      <formula>"SI"</formula>
    </cfRule>
    <cfRule type="cellIs" dxfId="182" priority="469" operator="equal">
      <formula>"NO"</formula>
    </cfRule>
    <cfRule type="cellIs" dxfId="181" priority="470" operator="equal">
      <formula>"SI"</formula>
    </cfRule>
    <cfRule type="cellIs" dxfId="180" priority="471" operator="equal">
      <formula>"NO"</formula>
    </cfRule>
    <cfRule type="colorScale" priority="473">
      <colorScale>
        <cfvo type="min"/>
        <cfvo type="max"/>
        <color rgb="FFFF7128"/>
        <color rgb="FF92D050"/>
      </colorScale>
    </cfRule>
  </conditionalFormatting>
  <conditionalFormatting sqref="E57">
    <cfRule type="colorScale" priority="465">
      <colorScale>
        <cfvo type="num" val="$E$33"/>
        <cfvo type="num" val="$E$33"/>
        <color rgb="FFFF7128"/>
        <color rgb="FFFFEF9C"/>
      </colorScale>
    </cfRule>
    <cfRule type="colorScale" priority="466">
      <colorScale>
        <cfvo type="min"/>
        <cfvo type="max"/>
        <color rgb="FFFF0000"/>
        <color rgb="FF92D050"/>
      </colorScale>
    </cfRule>
  </conditionalFormatting>
  <conditionalFormatting sqref="E57">
    <cfRule type="colorScale" priority="463">
      <colorScale>
        <cfvo type="num" val="$E$33"/>
        <cfvo type="num" val="$E$33"/>
        <color rgb="FFFF7128"/>
        <color rgb="FFFFEF9C"/>
      </colorScale>
    </cfRule>
    <cfRule type="colorScale" priority="464">
      <colorScale>
        <cfvo type="min"/>
        <cfvo type="max"/>
        <color rgb="FFFF0000"/>
        <color rgb="FF92D050"/>
      </colorScale>
    </cfRule>
  </conditionalFormatting>
  <conditionalFormatting sqref="E57">
    <cfRule type="colorScale" priority="461">
      <colorScale>
        <cfvo type="num" val="$E$33"/>
        <cfvo type="num" val="$E$33"/>
        <color rgb="FFFF7128"/>
        <color rgb="FFFFEF9C"/>
      </colorScale>
    </cfRule>
    <cfRule type="colorScale" priority="462">
      <colorScale>
        <cfvo type="min"/>
        <cfvo type="max"/>
        <color rgb="FFFF0000"/>
        <color rgb="FF92D050"/>
      </colorScale>
    </cfRule>
  </conditionalFormatting>
  <conditionalFormatting sqref="E57">
    <cfRule type="colorScale" priority="459">
      <colorScale>
        <cfvo type="num" val="$E$33"/>
        <cfvo type="num" val="$E$33"/>
        <color rgb="FFFF7128"/>
        <color rgb="FFFFEF9C"/>
      </colorScale>
    </cfRule>
    <cfRule type="colorScale" priority="460">
      <colorScale>
        <cfvo type="min"/>
        <cfvo type="max"/>
        <color rgb="FFFF0000"/>
        <color rgb="FF92D050"/>
      </colorScale>
    </cfRule>
  </conditionalFormatting>
  <conditionalFormatting sqref="E57">
    <cfRule type="colorScale" priority="457">
      <colorScale>
        <cfvo type="num" val="$E$33"/>
        <cfvo type="num" val="$E$33"/>
        <color rgb="FFFF7128"/>
        <color rgb="FFFFEF9C"/>
      </colorScale>
    </cfRule>
    <cfRule type="colorScale" priority="458">
      <colorScale>
        <cfvo type="min"/>
        <cfvo type="max"/>
        <color rgb="FFFF0000"/>
        <color rgb="FF92D050"/>
      </colorScale>
    </cfRule>
  </conditionalFormatting>
  <conditionalFormatting sqref="E58">
    <cfRule type="cellIs" dxfId="179" priority="453" operator="equal">
      <formula>"""SI"""</formula>
    </cfRule>
    <cfRule type="colorScale" priority="455">
      <colorScale>
        <cfvo type="num" val="$E$33"/>
        <cfvo type="num" val="$E$33"/>
        <color rgb="FFFF7128"/>
        <color rgb="FFFFEF9C"/>
      </colorScale>
    </cfRule>
    <cfRule type="colorScale" priority="456">
      <colorScale>
        <cfvo type="min"/>
        <cfvo type="max"/>
        <color rgb="FFFF0000"/>
        <color rgb="FF92D050"/>
      </colorScale>
    </cfRule>
  </conditionalFormatting>
  <conditionalFormatting sqref="E58">
    <cfRule type="cellIs" dxfId="178" priority="448" operator="equal">
      <formula>"NC"</formula>
    </cfRule>
    <cfRule type="cellIs" dxfId="177" priority="449" operator="equal">
      <formula>"SI"</formula>
    </cfRule>
    <cfRule type="cellIs" dxfId="176" priority="450" operator="equal">
      <formula>"NO"</formula>
    </cfRule>
    <cfRule type="cellIs" dxfId="175" priority="451" operator="equal">
      <formula>"SI"</formula>
    </cfRule>
    <cfRule type="cellIs" dxfId="174" priority="452" operator="equal">
      <formula>"NO"</formula>
    </cfRule>
    <cfRule type="colorScale" priority="454">
      <colorScale>
        <cfvo type="min"/>
        <cfvo type="max"/>
        <color rgb="FFFF7128"/>
        <color rgb="FF92D050"/>
      </colorScale>
    </cfRule>
  </conditionalFormatting>
  <conditionalFormatting sqref="E58">
    <cfRule type="colorScale" priority="446">
      <colorScale>
        <cfvo type="num" val="$E$33"/>
        <cfvo type="num" val="$E$33"/>
        <color rgb="FFFF7128"/>
        <color rgb="FFFFEF9C"/>
      </colorScale>
    </cfRule>
    <cfRule type="colorScale" priority="447">
      <colorScale>
        <cfvo type="min"/>
        <cfvo type="max"/>
        <color rgb="FFFF0000"/>
        <color rgb="FF92D050"/>
      </colorScale>
    </cfRule>
  </conditionalFormatting>
  <conditionalFormatting sqref="E58">
    <cfRule type="colorScale" priority="444">
      <colorScale>
        <cfvo type="num" val="$E$33"/>
        <cfvo type="num" val="$E$33"/>
        <color rgb="FFFF7128"/>
        <color rgb="FFFFEF9C"/>
      </colorScale>
    </cfRule>
    <cfRule type="colorScale" priority="445">
      <colorScale>
        <cfvo type="min"/>
        <cfvo type="max"/>
        <color rgb="FFFF0000"/>
        <color rgb="FF92D050"/>
      </colorScale>
    </cfRule>
  </conditionalFormatting>
  <conditionalFormatting sqref="E58">
    <cfRule type="colorScale" priority="442">
      <colorScale>
        <cfvo type="num" val="$E$33"/>
        <cfvo type="num" val="$E$33"/>
        <color rgb="FFFF7128"/>
        <color rgb="FFFFEF9C"/>
      </colorScale>
    </cfRule>
    <cfRule type="colorScale" priority="443">
      <colorScale>
        <cfvo type="min"/>
        <cfvo type="max"/>
        <color rgb="FFFF0000"/>
        <color rgb="FF92D050"/>
      </colorScale>
    </cfRule>
  </conditionalFormatting>
  <conditionalFormatting sqref="E58">
    <cfRule type="colorScale" priority="440">
      <colorScale>
        <cfvo type="num" val="$E$33"/>
        <cfvo type="num" val="$E$33"/>
        <color rgb="FFFF7128"/>
        <color rgb="FFFFEF9C"/>
      </colorScale>
    </cfRule>
    <cfRule type="colorScale" priority="441">
      <colorScale>
        <cfvo type="min"/>
        <cfvo type="max"/>
        <color rgb="FFFF0000"/>
        <color rgb="FF92D050"/>
      </colorScale>
    </cfRule>
  </conditionalFormatting>
  <conditionalFormatting sqref="E58">
    <cfRule type="colorScale" priority="438">
      <colorScale>
        <cfvo type="num" val="$E$33"/>
        <cfvo type="num" val="$E$33"/>
        <color rgb="FFFF7128"/>
        <color rgb="FFFFEF9C"/>
      </colorScale>
    </cfRule>
    <cfRule type="colorScale" priority="439">
      <colorScale>
        <cfvo type="min"/>
        <cfvo type="max"/>
        <color rgb="FFFF0000"/>
        <color rgb="FF92D050"/>
      </colorScale>
    </cfRule>
  </conditionalFormatting>
  <conditionalFormatting sqref="E59">
    <cfRule type="cellIs" dxfId="173" priority="434" operator="equal">
      <formula>"""SI"""</formula>
    </cfRule>
    <cfRule type="colorScale" priority="436">
      <colorScale>
        <cfvo type="num" val="$E$33"/>
        <cfvo type="num" val="$E$33"/>
        <color rgb="FFFF7128"/>
        <color rgb="FFFFEF9C"/>
      </colorScale>
    </cfRule>
    <cfRule type="colorScale" priority="437">
      <colorScale>
        <cfvo type="min"/>
        <cfvo type="max"/>
        <color rgb="FFFF0000"/>
        <color rgb="FF92D050"/>
      </colorScale>
    </cfRule>
  </conditionalFormatting>
  <conditionalFormatting sqref="E59">
    <cfRule type="cellIs" dxfId="172" priority="429" operator="equal">
      <formula>"NC"</formula>
    </cfRule>
    <cfRule type="cellIs" dxfId="171" priority="430" operator="equal">
      <formula>"SI"</formula>
    </cfRule>
    <cfRule type="cellIs" dxfId="170" priority="431" operator="equal">
      <formula>"NO"</formula>
    </cfRule>
    <cfRule type="cellIs" dxfId="169" priority="432" operator="equal">
      <formula>"SI"</formula>
    </cfRule>
    <cfRule type="cellIs" dxfId="168" priority="433" operator="equal">
      <formula>"NO"</formula>
    </cfRule>
    <cfRule type="colorScale" priority="435">
      <colorScale>
        <cfvo type="min"/>
        <cfvo type="max"/>
        <color rgb="FFFF7128"/>
        <color rgb="FF92D050"/>
      </colorScale>
    </cfRule>
  </conditionalFormatting>
  <conditionalFormatting sqref="E59">
    <cfRule type="colorScale" priority="427">
      <colorScale>
        <cfvo type="num" val="$E$33"/>
        <cfvo type="num" val="$E$33"/>
        <color rgb="FFFF7128"/>
        <color rgb="FFFFEF9C"/>
      </colorScale>
    </cfRule>
    <cfRule type="colorScale" priority="428">
      <colorScale>
        <cfvo type="min"/>
        <cfvo type="max"/>
        <color rgb="FFFF0000"/>
        <color rgb="FF92D050"/>
      </colorScale>
    </cfRule>
  </conditionalFormatting>
  <conditionalFormatting sqref="E59">
    <cfRule type="colorScale" priority="425">
      <colorScale>
        <cfvo type="num" val="$E$33"/>
        <cfvo type="num" val="$E$33"/>
        <color rgb="FFFF7128"/>
        <color rgb="FFFFEF9C"/>
      </colorScale>
    </cfRule>
    <cfRule type="colorScale" priority="426">
      <colorScale>
        <cfvo type="min"/>
        <cfvo type="max"/>
        <color rgb="FFFF0000"/>
        <color rgb="FF92D050"/>
      </colorScale>
    </cfRule>
  </conditionalFormatting>
  <conditionalFormatting sqref="E59">
    <cfRule type="colorScale" priority="423">
      <colorScale>
        <cfvo type="num" val="$E$33"/>
        <cfvo type="num" val="$E$33"/>
        <color rgb="FFFF7128"/>
        <color rgb="FFFFEF9C"/>
      </colorScale>
    </cfRule>
    <cfRule type="colorScale" priority="424">
      <colorScale>
        <cfvo type="min"/>
        <cfvo type="max"/>
        <color rgb="FFFF0000"/>
        <color rgb="FF92D050"/>
      </colorScale>
    </cfRule>
  </conditionalFormatting>
  <conditionalFormatting sqref="E59">
    <cfRule type="colorScale" priority="421">
      <colorScale>
        <cfvo type="num" val="$E$33"/>
        <cfvo type="num" val="$E$33"/>
        <color rgb="FFFF7128"/>
        <color rgb="FFFFEF9C"/>
      </colorScale>
    </cfRule>
    <cfRule type="colorScale" priority="422">
      <colorScale>
        <cfvo type="min"/>
        <cfvo type="max"/>
        <color rgb="FFFF0000"/>
        <color rgb="FF92D050"/>
      </colorScale>
    </cfRule>
  </conditionalFormatting>
  <conditionalFormatting sqref="E59">
    <cfRule type="colorScale" priority="419">
      <colorScale>
        <cfvo type="num" val="$E$33"/>
        <cfvo type="num" val="$E$33"/>
        <color rgb="FFFF7128"/>
        <color rgb="FFFFEF9C"/>
      </colorScale>
    </cfRule>
    <cfRule type="colorScale" priority="420">
      <colorScale>
        <cfvo type="min"/>
        <cfvo type="max"/>
        <color rgb="FFFF0000"/>
        <color rgb="FF92D050"/>
      </colorScale>
    </cfRule>
  </conditionalFormatting>
  <conditionalFormatting sqref="E60">
    <cfRule type="cellIs" dxfId="167" priority="415" operator="equal">
      <formula>"""SI"""</formula>
    </cfRule>
    <cfRule type="colorScale" priority="417">
      <colorScale>
        <cfvo type="num" val="$E$33"/>
        <cfvo type="num" val="$E$33"/>
        <color rgb="FFFF7128"/>
        <color rgb="FFFFEF9C"/>
      </colorScale>
    </cfRule>
    <cfRule type="colorScale" priority="418">
      <colorScale>
        <cfvo type="min"/>
        <cfvo type="max"/>
        <color rgb="FFFF0000"/>
        <color rgb="FF92D050"/>
      </colorScale>
    </cfRule>
  </conditionalFormatting>
  <conditionalFormatting sqref="E60">
    <cfRule type="cellIs" dxfId="166" priority="410" operator="equal">
      <formula>"NC"</formula>
    </cfRule>
    <cfRule type="cellIs" dxfId="165" priority="411" operator="equal">
      <formula>"SI"</formula>
    </cfRule>
    <cfRule type="cellIs" dxfId="164" priority="412" operator="equal">
      <formula>"NO"</formula>
    </cfRule>
    <cfRule type="cellIs" dxfId="163" priority="413" operator="equal">
      <formula>"SI"</formula>
    </cfRule>
    <cfRule type="cellIs" dxfId="162" priority="414" operator="equal">
      <formula>"NO"</formula>
    </cfRule>
    <cfRule type="colorScale" priority="416">
      <colorScale>
        <cfvo type="min"/>
        <cfvo type="max"/>
        <color rgb="FFFF7128"/>
        <color rgb="FF92D050"/>
      </colorScale>
    </cfRule>
  </conditionalFormatting>
  <conditionalFormatting sqref="E60">
    <cfRule type="colorScale" priority="408">
      <colorScale>
        <cfvo type="num" val="$E$33"/>
        <cfvo type="num" val="$E$33"/>
        <color rgb="FFFF7128"/>
        <color rgb="FFFFEF9C"/>
      </colorScale>
    </cfRule>
    <cfRule type="colorScale" priority="409">
      <colorScale>
        <cfvo type="min"/>
        <cfvo type="max"/>
        <color rgb="FFFF0000"/>
        <color rgb="FF92D050"/>
      </colorScale>
    </cfRule>
  </conditionalFormatting>
  <conditionalFormatting sqref="E60">
    <cfRule type="colorScale" priority="406">
      <colorScale>
        <cfvo type="num" val="$E$33"/>
        <cfvo type="num" val="$E$33"/>
        <color rgb="FFFF7128"/>
        <color rgb="FFFFEF9C"/>
      </colorScale>
    </cfRule>
    <cfRule type="colorScale" priority="407">
      <colorScale>
        <cfvo type="min"/>
        <cfvo type="max"/>
        <color rgb="FFFF0000"/>
        <color rgb="FF92D050"/>
      </colorScale>
    </cfRule>
  </conditionalFormatting>
  <conditionalFormatting sqref="E60">
    <cfRule type="colorScale" priority="404">
      <colorScale>
        <cfvo type="num" val="$E$33"/>
        <cfvo type="num" val="$E$33"/>
        <color rgb="FFFF7128"/>
        <color rgb="FFFFEF9C"/>
      </colorScale>
    </cfRule>
    <cfRule type="colorScale" priority="405">
      <colorScale>
        <cfvo type="min"/>
        <cfvo type="max"/>
        <color rgb="FFFF0000"/>
        <color rgb="FF92D050"/>
      </colorScale>
    </cfRule>
  </conditionalFormatting>
  <conditionalFormatting sqref="E60">
    <cfRule type="colorScale" priority="402">
      <colorScale>
        <cfvo type="num" val="$E$33"/>
        <cfvo type="num" val="$E$33"/>
        <color rgb="FFFF7128"/>
        <color rgb="FFFFEF9C"/>
      </colorScale>
    </cfRule>
    <cfRule type="colorScale" priority="403">
      <colorScale>
        <cfvo type="min"/>
        <cfvo type="max"/>
        <color rgb="FFFF0000"/>
        <color rgb="FF92D050"/>
      </colorScale>
    </cfRule>
  </conditionalFormatting>
  <conditionalFormatting sqref="E60">
    <cfRule type="colorScale" priority="400">
      <colorScale>
        <cfvo type="num" val="$E$33"/>
        <cfvo type="num" val="$E$33"/>
        <color rgb="FFFF7128"/>
        <color rgb="FFFFEF9C"/>
      </colorScale>
    </cfRule>
    <cfRule type="colorScale" priority="401">
      <colorScale>
        <cfvo type="min"/>
        <cfvo type="max"/>
        <color rgb="FFFF0000"/>
        <color rgb="FF92D050"/>
      </colorScale>
    </cfRule>
  </conditionalFormatting>
  <conditionalFormatting sqref="E61">
    <cfRule type="cellIs" dxfId="161" priority="396" operator="equal">
      <formula>"""SI"""</formula>
    </cfRule>
    <cfRule type="colorScale" priority="398">
      <colorScale>
        <cfvo type="num" val="$E$33"/>
        <cfvo type="num" val="$E$33"/>
        <color rgb="FFFF7128"/>
        <color rgb="FFFFEF9C"/>
      </colorScale>
    </cfRule>
    <cfRule type="colorScale" priority="399">
      <colorScale>
        <cfvo type="min"/>
        <cfvo type="max"/>
        <color rgb="FFFF0000"/>
        <color rgb="FF92D050"/>
      </colorScale>
    </cfRule>
  </conditionalFormatting>
  <conditionalFormatting sqref="E61">
    <cfRule type="cellIs" dxfId="160" priority="391" operator="equal">
      <formula>"NC"</formula>
    </cfRule>
    <cfRule type="cellIs" dxfId="159" priority="392" operator="equal">
      <formula>"SI"</formula>
    </cfRule>
    <cfRule type="cellIs" dxfId="158" priority="393" operator="equal">
      <formula>"NO"</formula>
    </cfRule>
    <cfRule type="cellIs" dxfId="157" priority="394" operator="equal">
      <formula>"SI"</formula>
    </cfRule>
    <cfRule type="cellIs" dxfId="156" priority="395" operator="equal">
      <formula>"NO"</formula>
    </cfRule>
    <cfRule type="colorScale" priority="397">
      <colorScale>
        <cfvo type="min"/>
        <cfvo type="max"/>
        <color rgb="FFFF7128"/>
        <color rgb="FF92D050"/>
      </colorScale>
    </cfRule>
  </conditionalFormatting>
  <conditionalFormatting sqref="E61">
    <cfRule type="colorScale" priority="389">
      <colorScale>
        <cfvo type="num" val="$E$33"/>
        <cfvo type="num" val="$E$33"/>
        <color rgb="FFFF7128"/>
        <color rgb="FFFFEF9C"/>
      </colorScale>
    </cfRule>
    <cfRule type="colorScale" priority="390">
      <colorScale>
        <cfvo type="min"/>
        <cfvo type="max"/>
        <color rgb="FFFF0000"/>
        <color rgb="FF92D050"/>
      </colorScale>
    </cfRule>
  </conditionalFormatting>
  <conditionalFormatting sqref="E61">
    <cfRule type="colorScale" priority="387">
      <colorScale>
        <cfvo type="num" val="$E$33"/>
        <cfvo type="num" val="$E$33"/>
        <color rgb="FFFF7128"/>
        <color rgb="FFFFEF9C"/>
      </colorScale>
    </cfRule>
    <cfRule type="colorScale" priority="388">
      <colorScale>
        <cfvo type="min"/>
        <cfvo type="max"/>
        <color rgb="FFFF0000"/>
        <color rgb="FF92D050"/>
      </colorScale>
    </cfRule>
  </conditionalFormatting>
  <conditionalFormatting sqref="E61">
    <cfRule type="colorScale" priority="385">
      <colorScale>
        <cfvo type="num" val="$E$33"/>
        <cfvo type="num" val="$E$33"/>
        <color rgb="FFFF7128"/>
        <color rgb="FFFFEF9C"/>
      </colorScale>
    </cfRule>
    <cfRule type="colorScale" priority="386">
      <colorScale>
        <cfvo type="min"/>
        <cfvo type="max"/>
        <color rgb="FFFF0000"/>
        <color rgb="FF92D050"/>
      </colorScale>
    </cfRule>
  </conditionalFormatting>
  <conditionalFormatting sqref="E61">
    <cfRule type="colorScale" priority="383">
      <colorScale>
        <cfvo type="num" val="$E$33"/>
        <cfvo type="num" val="$E$33"/>
        <color rgb="FFFF7128"/>
        <color rgb="FFFFEF9C"/>
      </colorScale>
    </cfRule>
    <cfRule type="colorScale" priority="384">
      <colorScale>
        <cfvo type="min"/>
        <cfvo type="max"/>
        <color rgb="FFFF0000"/>
        <color rgb="FF92D050"/>
      </colorScale>
    </cfRule>
  </conditionalFormatting>
  <conditionalFormatting sqref="E61">
    <cfRule type="colorScale" priority="381">
      <colorScale>
        <cfvo type="num" val="$E$33"/>
        <cfvo type="num" val="$E$33"/>
        <color rgb="FFFF7128"/>
        <color rgb="FFFFEF9C"/>
      </colorScale>
    </cfRule>
    <cfRule type="colorScale" priority="382">
      <colorScale>
        <cfvo type="min"/>
        <cfvo type="max"/>
        <color rgb="FFFF0000"/>
        <color rgb="FF92D050"/>
      </colorScale>
    </cfRule>
  </conditionalFormatting>
  <conditionalFormatting sqref="E63">
    <cfRule type="cellIs" dxfId="155" priority="377" operator="equal">
      <formula>"""SI"""</formula>
    </cfRule>
    <cfRule type="colorScale" priority="379">
      <colorScale>
        <cfvo type="num" val="$E$33"/>
        <cfvo type="num" val="$E$33"/>
        <color rgb="FFFF7128"/>
        <color rgb="FFFFEF9C"/>
      </colorScale>
    </cfRule>
    <cfRule type="colorScale" priority="380">
      <colorScale>
        <cfvo type="min"/>
        <cfvo type="max"/>
        <color rgb="FFFF0000"/>
        <color rgb="FF92D050"/>
      </colorScale>
    </cfRule>
  </conditionalFormatting>
  <conditionalFormatting sqref="E63">
    <cfRule type="cellIs" dxfId="154" priority="372" operator="equal">
      <formula>"NC"</formula>
    </cfRule>
    <cfRule type="cellIs" dxfId="153" priority="373" operator="equal">
      <formula>"SI"</formula>
    </cfRule>
    <cfRule type="cellIs" dxfId="152" priority="374" operator="equal">
      <formula>"NO"</formula>
    </cfRule>
    <cfRule type="cellIs" dxfId="151" priority="375" operator="equal">
      <formula>"SI"</formula>
    </cfRule>
    <cfRule type="cellIs" dxfId="150" priority="376" operator="equal">
      <formula>"NO"</formula>
    </cfRule>
    <cfRule type="colorScale" priority="378">
      <colorScale>
        <cfvo type="min"/>
        <cfvo type="max"/>
        <color rgb="FFFF7128"/>
        <color rgb="FF92D050"/>
      </colorScale>
    </cfRule>
  </conditionalFormatting>
  <conditionalFormatting sqref="E63">
    <cfRule type="colorScale" priority="370">
      <colorScale>
        <cfvo type="num" val="$E$33"/>
        <cfvo type="num" val="$E$33"/>
        <color rgb="FFFF7128"/>
        <color rgb="FFFFEF9C"/>
      </colorScale>
    </cfRule>
    <cfRule type="colorScale" priority="371">
      <colorScale>
        <cfvo type="min"/>
        <cfvo type="max"/>
        <color rgb="FFFF0000"/>
        <color rgb="FF92D050"/>
      </colorScale>
    </cfRule>
  </conditionalFormatting>
  <conditionalFormatting sqref="E63">
    <cfRule type="colorScale" priority="368">
      <colorScale>
        <cfvo type="num" val="$E$33"/>
        <cfvo type="num" val="$E$33"/>
        <color rgb="FFFF7128"/>
        <color rgb="FFFFEF9C"/>
      </colorScale>
    </cfRule>
    <cfRule type="colorScale" priority="369">
      <colorScale>
        <cfvo type="min"/>
        <cfvo type="max"/>
        <color rgb="FFFF0000"/>
        <color rgb="FF92D050"/>
      </colorScale>
    </cfRule>
  </conditionalFormatting>
  <conditionalFormatting sqref="E63">
    <cfRule type="colorScale" priority="366">
      <colorScale>
        <cfvo type="num" val="$E$33"/>
        <cfvo type="num" val="$E$33"/>
        <color rgb="FFFF7128"/>
        <color rgb="FFFFEF9C"/>
      </colorScale>
    </cfRule>
    <cfRule type="colorScale" priority="367">
      <colorScale>
        <cfvo type="min"/>
        <cfvo type="max"/>
        <color rgb="FFFF0000"/>
        <color rgb="FF92D050"/>
      </colorScale>
    </cfRule>
  </conditionalFormatting>
  <conditionalFormatting sqref="E63">
    <cfRule type="colorScale" priority="364">
      <colorScale>
        <cfvo type="num" val="$E$33"/>
        <cfvo type="num" val="$E$33"/>
        <color rgb="FFFF7128"/>
        <color rgb="FFFFEF9C"/>
      </colorScale>
    </cfRule>
    <cfRule type="colorScale" priority="365">
      <colorScale>
        <cfvo type="min"/>
        <cfvo type="max"/>
        <color rgb="FFFF0000"/>
        <color rgb="FF92D050"/>
      </colorScale>
    </cfRule>
  </conditionalFormatting>
  <conditionalFormatting sqref="E63">
    <cfRule type="colorScale" priority="362">
      <colorScale>
        <cfvo type="num" val="$E$33"/>
        <cfvo type="num" val="$E$33"/>
        <color rgb="FFFF7128"/>
        <color rgb="FFFFEF9C"/>
      </colorScale>
    </cfRule>
    <cfRule type="colorScale" priority="363">
      <colorScale>
        <cfvo type="min"/>
        <cfvo type="max"/>
        <color rgb="FFFF0000"/>
        <color rgb="FF92D050"/>
      </colorScale>
    </cfRule>
  </conditionalFormatting>
  <conditionalFormatting sqref="E64">
    <cfRule type="cellIs" dxfId="149" priority="358" operator="equal">
      <formula>"""SI"""</formula>
    </cfRule>
    <cfRule type="colorScale" priority="360">
      <colorScale>
        <cfvo type="num" val="$E$33"/>
        <cfvo type="num" val="$E$33"/>
        <color rgb="FFFF7128"/>
        <color rgb="FFFFEF9C"/>
      </colorScale>
    </cfRule>
    <cfRule type="colorScale" priority="361">
      <colorScale>
        <cfvo type="min"/>
        <cfvo type="max"/>
        <color rgb="FFFF0000"/>
        <color rgb="FF92D050"/>
      </colorScale>
    </cfRule>
  </conditionalFormatting>
  <conditionalFormatting sqref="E64">
    <cfRule type="cellIs" dxfId="148" priority="353" operator="equal">
      <formula>"NC"</formula>
    </cfRule>
    <cfRule type="cellIs" dxfId="147" priority="354" operator="equal">
      <formula>"SI"</formula>
    </cfRule>
    <cfRule type="cellIs" dxfId="146" priority="355" operator="equal">
      <formula>"NO"</formula>
    </cfRule>
    <cfRule type="cellIs" dxfId="145" priority="356" operator="equal">
      <formula>"SI"</formula>
    </cfRule>
    <cfRule type="cellIs" dxfId="144" priority="357" operator="equal">
      <formula>"NO"</formula>
    </cfRule>
    <cfRule type="colorScale" priority="359">
      <colorScale>
        <cfvo type="min"/>
        <cfvo type="max"/>
        <color rgb="FFFF7128"/>
        <color rgb="FF92D050"/>
      </colorScale>
    </cfRule>
  </conditionalFormatting>
  <conditionalFormatting sqref="E64">
    <cfRule type="colorScale" priority="351">
      <colorScale>
        <cfvo type="num" val="$E$33"/>
        <cfvo type="num" val="$E$33"/>
        <color rgb="FFFF7128"/>
        <color rgb="FFFFEF9C"/>
      </colorScale>
    </cfRule>
    <cfRule type="colorScale" priority="352">
      <colorScale>
        <cfvo type="min"/>
        <cfvo type="max"/>
        <color rgb="FFFF0000"/>
        <color rgb="FF92D050"/>
      </colorScale>
    </cfRule>
  </conditionalFormatting>
  <conditionalFormatting sqref="E64">
    <cfRule type="colorScale" priority="349">
      <colorScale>
        <cfvo type="num" val="$E$33"/>
        <cfvo type="num" val="$E$33"/>
        <color rgb="FFFF7128"/>
        <color rgb="FFFFEF9C"/>
      </colorScale>
    </cfRule>
    <cfRule type="colorScale" priority="350">
      <colorScale>
        <cfvo type="min"/>
        <cfvo type="max"/>
        <color rgb="FFFF0000"/>
        <color rgb="FF92D050"/>
      </colorScale>
    </cfRule>
  </conditionalFormatting>
  <conditionalFormatting sqref="E64">
    <cfRule type="colorScale" priority="347">
      <colorScale>
        <cfvo type="num" val="$E$33"/>
        <cfvo type="num" val="$E$33"/>
        <color rgb="FFFF7128"/>
        <color rgb="FFFFEF9C"/>
      </colorScale>
    </cfRule>
    <cfRule type="colorScale" priority="348">
      <colorScale>
        <cfvo type="min"/>
        <cfvo type="max"/>
        <color rgb="FFFF0000"/>
        <color rgb="FF92D050"/>
      </colorScale>
    </cfRule>
  </conditionalFormatting>
  <conditionalFormatting sqref="E64">
    <cfRule type="colorScale" priority="345">
      <colorScale>
        <cfvo type="num" val="$E$33"/>
        <cfvo type="num" val="$E$33"/>
        <color rgb="FFFF7128"/>
        <color rgb="FFFFEF9C"/>
      </colorScale>
    </cfRule>
    <cfRule type="colorScale" priority="346">
      <colorScale>
        <cfvo type="min"/>
        <cfvo type="max"/>
        <color rgb="FFFF0000"/>
        <color rgb="FF92D050"/>
      </colorScale>
    </cfRule>
  </conditionalFormatting>
  <conditionalFormatting sqref="E64">
    <cfRule type="colorScale" priority="343">
      <colorScale>
        <cfvo type="num" val="$E$33"/>
        <cfvo type="num" val="$E$33"/>
        <color rgb="FFFF7128"/>
        <color rgb="FFFFEF9C"/>
      </colorScale>
    </cfRule>
    <cfRule type="colorScale" priority="344">
      <colorScale>
        <cfvo type="min"/>
        <cfvo type="max"/>
        <color rgb="FFFF0000"/>
        <color rgb="FF92D050"/>
      </colorScale>
    </cfRule>
  </conditionalFormatting>
  <conditionalFormatting sqref="E66">
    <cfRule type="cellIs" dxfId="143" priority="339" operator="equal">
      <formula>"""SI"""</formula>
    </cfRule>
    <cfRule type="colorScale" priority="341">
      <colorScale>
        <cfvo type="num" val="$E$33"/>
        <cfvo type="num" val="$E$33"/>
        <color rgb="FFFF7128"/>
        <color rgb="FFFFEF9C"/>
      </colorScale>
    </cfRule>
    <cfRule type="colorScale" priority="342">
      <colorScale>
        <cfvo type="min"/>
        <cfvo type="max"/>
        <color rgb="FFFF0000"/>
        <color rgb="FF92D050"/>
      </colorScale>
    </cfRule>
  </conditionalFormatting>
  <conditionalFormatting sqref="E66">
    <cfRule type="cellIs" dxfId="142" priority="334" operator="equal">
      <formula>"NC"</formula>
    </cfRule>
    <cfRule type="cellIs" dxfId="141" priority="335" operator="equal">
      <formula>"SI"</formula>
    </cfRule>
    <cfRule type="cellIs" dxfId="140" priority="336" operator="equal">
      <formula>"NO"</formula>
    </cfRule>
    <cfRule type="cellIs" dxfId="139" priority="337" operator="equal">
      <formula>"SI"</formula>
    </cfRule>
    <cfRule type="cellIs" dxfId="138" priority="338" operator="equal">
      <formula>"NO"</formula>
    </cfRule>
    <cfRule type="colorScale" priority="340">
      <colorScale>
        <cfvo type="min"/>
        <cfvo type="max"/>
        <color rgb="FFFF7128"/>
        <color rgb="FF92D050"/>
      </colorScale>
    </cfRule>
  </conditionalFormatting>
  <conditionalFormatting sqref="E66">
    <cfRule type="colorScale" priority="332">
      <colorScale>
        <cfvo type="num" val="$E$33"/>
        <cfvo type="num" val="$E$33"/>
        <color rgb="FFFF7128"/>
        <color rgb="FFFFEF9C"/>
      </colorScale>
    </cfRule>
    <cfRule type="colorScale" priority="333">
      <colorScale>
        <cfvo type="min"/>
        <cfvo type="max"/>
        <color rgb="FFFF0000"/>
        <color rgb="FF92D050"/>
      </colorScale>
    </cfRule>
  </conditionalFormatting>
  <conditionalFormatting sqref="E66">
    <cfRule type="colorScale" priority="330">
      <colorScale>
        <cfvo type="num" val="$E$33"/>
        <cfvo type="num" val="$E$33"/>
        <color rgb="FFFF7128"/>
        <color rgb="FFFFEF9C"/>
      </colorScale>
    </cfRule>
    <cfRule type="colorScale" priority="331">
      <colorScale>
        <cfvo type="min"/>
        <cfvo type="max"/>
        <color rgb="FFFF0000"/>
        <color rgb="FF92D050"/>
      </colorScale>
    </cfRule>
  </conditionalFormatting>
  <conditionalFormatting sqref="E66">
    <cfRule type="colorScale" priority="328">
      <colorScale>
        <cfvo type="num" val="$E$33"/>
        <cfvo type="num" val="$E$33"/>
        <color rgb="FFFF7128"/>
        <color rgb="FFFFEF9C"/>
      </colorScale>
    </cfRule>
    <cfRule type="colorScale" priority="329">
      <colorScale>
        <cfvo type="min"/>
        <cfvo type="max"/>
        <color rgb="FFFF0000"/>
        <color rgb="FF92D050"/>
      </colorScale>
    </cfRule>
  </conditionalFormatting>
  <conditionalFormatting sqref="E66">
    <cfRule type="colorScale" priority="326">
      <colorScale>
        <cfvo type="num" val="$E$33"/>
        <cfvo type="num" val="$E$33"/>
        <color rgb="FFFF7128"/>
        <color rgb="FFFFEF9C"/>
      </colorScale>
    </cfRule>
    <cfRule type="colorScale" priority="327">
      <colorScale>
        <cfvo type="min"/>
        <cfvo type="max"/>
        <color rgb="FFFF0000"/>
        <color rgb="FF92D050"/>
      </colorScale>
    </cfRule>
  </conditionalFormatting>
  <conditionalFormatting sqref="E66">
    <cfRule type="colorScale" priority="324">
      <colorScale>
        <cfvo type="num" val="$E$33"/>
        <cfvo type="num" val="$E$33"/>
        <color rgb="FFFF7128"/>
        <color rgb="FFFFEF9C"/>
      </colorScale>
    </cfRule>
    <cfRule type="colorScale" priority="325">
      <colorScale>
        <cfvo type="min"/>
        <cfvo type="max"/>
        <color rgb="FFFF0000"/>
        <color rgb="FF92D050"/>
      </colorScale>
    </cfRule>
  </conditionalFormatting>
  <conditionalFormatting sqref="E67">
    <cfRule type="cellIs" dxfId="137" priority="320" operator="equal">
      <formula>"""SI"""</formula>
    </cfRule>
    <cfRule type="colorScale" priority="322">
      <colorScale>
        <cfvo type="num" val="$E$33"/>
        <cfvo type="num" val="$E$33"/>
        <color rgb="FFFF7128"/>
        <color rgb="FFFFEF9C"/>
      </colorScale>
    </cfRule>
    <cfRule type="colorScale" priority="323">
      <colorScale>
        <cfvo type="min"/>
        <cfvo type="max"/>
        <color rgb="FFFF0000"/>
        <color rgb="FF92D050"/>
      </colorScale>
    </cfRule>
  </conditionalFormatting>
  <conditionalFormatting sqref="E67">
    <cfRule type="cellIs" dxfId="136" priority="315" operator="equal">
      <formula>"NC"</formula>
    </cfRule>
    <cfRule type="cellIs" dxfId="135" priority="316" operator="equal">
      <formula>"SI"</formula>
    </cfRule>
    <cfRule type="cellIs" dxfId="134" priority="317" operator="equal">
      <formula>"NO"</formula>
    </cfRule>
    <cfRule type="cellIs" dxfId="133" priority="318" operator="equal">
      <formula>"SI"</formula>
    </cfRule>
    <cfRule type="cellIs" dxfId="132" priority="319" operator="equal">
      <formula>"NO"</formula>
    </cfRule>
    <cfRule type="colorScale" priority="321">
      <colorScale>
        <cfvo type="min"/>
        <cfvo type="max"/>
        <color rgb="FFFF7128"/>
        <color rgb="FF92D050"/>
      </colorScale>
    </cfRule>
  </conditionalFormatting>
  <conditionalFormatting sqref="E67">
    <cfRule type="colorScale" priority="313">
      <colorScale>
        <cfvo type="num" val="$E$33"/>
        <cfvo type="num" val="$E$33"/>
        <color rgb="FFFF7128"/>
        <color rgb="FFFFEF9C"/>
      </colorScale>
    </cfRule>
    <cfRule type="colorScale" priority="314">
      <colorScale>
        <cfvo type="min"/>
        <cfvo type="max"/>
        <color rgb="FFFF0000"/>
        <color rgb="FF92D050"/>
      </colorScale>
    </cfRule>
  </conditionalFormatting>
  <conditionalFormatting sqref="E67">
    <cfRule type="colorScale" priority="311">
      <colorScale>
        <cfvo type="num" val="$E$33"/>
        <cfvo type="num" val="$E$33"/>
        <color rgb="FFFF7128"/>
        <color rgb="FFFFEF9C"/>
      </colorScale>
    </cfRule>
    <cfRule type="colorScale" priority="312">
      <colorScale>
        <cfvo type="min"/>
        <cfvo type="max"/>
        <color rgb="FFFF0000"/>
        <color rgb="FF92D050"/>
      </colorScale>
    </cfRule>
  </conditionalFormatting>
  <conditionalFormatting sqref="E67">
    <cfRule type="colorScale" priority="309">
      <colorScale>
        <cfvo type="num" val="$E$33"/>
        <cfvo type="num" val="$E$33"/>
        <color rgb="FFFF7128"/>
        <color rgb="FFFFEF9C"/>
      </colorScale>
    </cfRule>
    <cfRule type="colorScale" priority="310">
      <colorScale>
        <cfvo type="min"/>
        <cfvo type="max"/>
        <color rgb="FFFF0000"/>
        <color rgb="FF92D050"/>
      </colorScale>
    </cfRule>
  </conditionalFormatting>
  <conditionalFormatting sqref="E67">
    <cfRule type="colorScale" priority="307">
      <colorScale>
        <cfvo type="num" val="$E$33"/>
        <cfvo type="num" val="$E$33"/>
        <color rgb="FFFF7128"/>
        <color rgb="FFFFEF9C"/>
      </colorScale>
    </cfRule>
    <cfRule type="colorScale" priority="308">
      <colorScale>
        <cfvo type="min"/>
        <cfvo type="max"/>
        <color rgb="FFFF0000"/>
        <color rgb="FF92D050"/>
      </colorScale>
    </cfRule>
  </conditionalFormatting>
  <conditionalFormatting sqref="E67">
    <cfRule type="colorScale" priority="305">
      <colorScale>
        <cfvo type="num" val="$E$33"/>
        <cfvo type="num" val="$E$33"/>
        <color rgb="FFFF7128"/>
        <color rgb="FFFFEF9C"/>
      </colorScale>
    </cfRule>
    <cfRule type="colorScale" priority="306">
      <colorScale>
        <cfvo type="min"/>
        <cfvo type="max"/>
        <color rgb="FFFF0000"/>
        <color rgb="FF92D050"/>
      </colorScale>
    </cfRule>
  </conditionalFormatting>
  <conditionalFormatting sqref="E69">
    <cfRule type="cellIs" dxfId="131" priority="301" operator="equal">
      <formula>"""SI"""</formula>
    </cfRule>
    <cfRule type="colorScale" priority="303">
      <colorScale>
        <cfvo type="num" val="$E$33"/>
        <cfvo type="num" val="$E$33"/>
        <color rgb="FFFF7128"/>
        <color rgb="FFFFEF9C"/>
      </colorScale>
    </cfRule>
    <cfRule type="colorScale" priority="304">
      <colorScale>
        <cfvo type="min"/>
        <cfvo type="max"/>
        <color rgb="FFFF0000"/>
        <color rgb="FF92D050"/>
      </colorScale>
    </cfRule>
  </conditionalFormatting>
  <conditionalFormatting sqref="E69">
    <cfRule type="cellIs" dxfId="130" priority="296" operator="equal">
      <formula>"NC"</formula>
    </cfRule>
    <cfRule type="cellIs" dxfId="129" priority="297" operator="equal">
      <formula>"SI"</formula>
    </cfRule>
    <cfRule type="cellIs" dxfId="128" priority="298" operator="equal">
      <formula>"NO"</formula>
    </cfRule>
    <cfRule type="cellIs" dxfId="127" priority="299" operator="equal">
      <formula>"SI"</formula>
    </cfRule>
    <cfRule type="cellIs" dxfId="126" priority="300" operator="equal">
      <formula>"NO"</formula>
    </cfRule>
    <cfRule type="colorScale" priority="302">
      <colorScale>
        <cfvo type="min"/>
        <cfvo type="max"/>
        <color rgb="FFFF7128"/>
        <color rgb="FF92D050"/>
      </colorScale>
    </cfRule>
  </conditionalFormatting>
  <conditionalFormatting sqref="E69">
    <cfRule type="colorScale" priority="294">
      <colorScale>
        <cfvo type="num" val="$E$33"/>
        <cfvo type="num" val="$E$33"/>
        <color rgb="FFFF7128"/>
        <color rgb="FFFFEF9C"/>
      </colorScale>
    </cfRule>
    <cfRule type="colorScale" priority="295">
      <colorScale>
        <cfvo type="min"/>
        <cfvo type="max"/>
        <color rgb="FFFF0000"/>
        <color rgb="FF92D050"/>
      </colorScale>
    </cfRule>
  </conditionalFormatting>
  <conditionalFormatting sqref="E69">
    <cfRule type="colorScale" priority="292">
      <colorScale>
        <cfvo type="num" val="$E$33"/>
        <cfvo type="num" val="$E$33"/>
        <color rgb="FFFF7128"/>
        <color rgb="FFFFEF9C"/>
      </colorScale>
    </cfRule>
    <cfRule type="colorScale" priority="293">
      <colorScale>
        <cfvo type="min"/>
        <cfvo type="max"/>
        <color rgb="FFFF0000"/>
        <color rgb="FF92D050"/>
      </colorScale>
    </cfRule>
  </conditionalFormatting>
  <conditionalFormatting sqref="E69">
    <cfRule type="colorScale" priority="290">
      <colorScale>
        <cfvo type="num" val="$E$33"/>
        <cfvo type="num" val="$E$33"/>
        <color rgb="FFFF7128"/>
        <color rgb="FFFFEF9C"/>
      </colorScale>
    </cfRule>
    <cfRule type="colorScale" priority="291">
      <colorScale>
        <cfvo type="min"/>
        <cfvo type="max"/>
        <color rgb="FFFF0000"/>
        <color rgb="FF92D050"/>
      </colorScale>
    </cfRule>
  </conditionalFormatting>
  <conditionalFormatting sqref="E69">
    <cfRule type="colorScale" priority="288">
      <colorScale>
        <cfvo type="num" val="$E$33"/>
        <cfvo type="num" val="$E$33"/>
        <color rgb="FFFF7128"/>
        <color rgb="FFFFEF9C"/>
      </colorScale>
    </cfRule>
    <cfRule type="colorScale" priority="289">
      <colorScale>
        <cfvo type="min"/>
        <cfvo type="max"/>
        <color rgb="FFFF0000"/>
        <color rgb="FF92D050"/>
      </colorScale>
    </cfRule>
  </conditionalFormatting>
  <conditionalFormatting sqref="E69">
    <cfRule type="colorScale" priority="286">
      <colorScale>
        <cfvo type="num" val="$E$33"/>
        <cfvo type="num" val="$E$33"/>
        <color rgb="FFFF7128"/>
        <color rgb="FFFFEF9C"/>
      </colorScale>
    </cfRule>
    <cfRule type="colorScale" priority="287">
      <colorScale>
        <cfvo type="min"/>
        <cfvo type="max"/>
        <color rgb="FFFF0000"/>
        <color rgb="FF92D050"/>
      </colorScale>
    </cfRule>
  </conditionalFormatting>
  <conditionalFormatting sqref="E72">
    <cfRule type="cellIs" dxfId="125" priority="282" operator="equal">
      <formula>"""SI"""</formula>
    </cfRule>
    <cfRule type="colorScale" priority="284">
      <colorScale>
        <cfvo type="num" val="$E$33"/>
        <cfvo type="num" val="$E$33"/>
        <color rgb="FFFF7128"/>
        <color rgb="FFFFEF9C"/>
      </colorScale>
    </cfRule>
    <cfRule type="colorScale" priority="285">
      <colorScale>
        <cfvo type="min"/>
        <cfvo type="max"/>
        <color rgb="FFFF0000"/>
        <color rgb="FF92D050"/>
      </colorScale>
    </cfRule>
  </conditionalFormatting>
  <conditionalFormatting sqref="E72">
    <cfRule type="cellIs" dxfId="124" priority="277" operator="equal">
      <formula>"NC"</formula>
    </cfRule>
    <cfRule type="cellIs" dxfId="123" priority="278" operator="equal">
      <formula>"SI"</formula>
    </cfRule>
    <cfRule type="cellIs" dxfId="122" priority="279" operator="equal">
      <formula>"NO"</formula>
    </cfRule>
    <cfRule type="cellIs" dxfId="121" priority="280" operator="equal">
      <formula>"SI"</formula>
    </cfRule>
    <cfRule type="cellIs" dxfId="120" priority="281" operator="equal">
      <formula>"NO"</formula>
    </cfRule>
    <cfRule type="colorScale" priority="283">
      <colorScale>
        <cfvo type="min"/>
        <cfvo type="max"/>
        <color rgb="FFFF7128"/>
        <color rgb="FF92D050"/>
      </colorScale>
    </cfRule>
  </conditionalFormatting>
  <conditionalFormatting sqref="E72">
    <cfRule type="colorScale" priority="275">
      <colorScale>
        <cfvo type="num" val="$E$33"/>
        <cfvo type="num" val="$E$33"/>
        <color rgb="FFFF7128"/>
        <color rgb="FFFFEF9C"/>
      </colorScale>
    </cfRule>
    <cfRule type="colorScale" priority="276">
      <colorScale>
        <cfvo type="min"/>
        <cfvo type="max"/>
        <color rgb="FFFF0000"/>
        <color rgb="FF92D050"/>
      </colorScale>
    </cfRule>
  </conditionalFormatting>
  <conditionalFormatting sqref="E72">
    <cfRule type="colorScale" priority="273">
      <colorScale>
        <cfvo type="num" val="$E$33"/>
        <cfvo type="num" val="$E$33"/>
        <color rgb="FFFF7128"/>
        <color rgb="FFFFEF9C"/>
      </colorScale>
    </cfRule>
    <cfRule type="colorScale" priority="274">
      <colorScale>
        <cfvo type="min"/>
        <cfvo type="max"/>
        <color rgb="FFFF0000"/>
        <color rgb="FF92D050"/>
      </colorScale>
    </cfRule>
  </conditionalFormatting>
  <conditionalFormatting sqref="E72">
    <cfRule type="colorScale" priority="271">
      <colorScale>
        <cfvo type="num" val="$E$33"/>
        <cfvo type="num" val="$E$33"/>
        <color rgb="FFFF7128"/>
        <color rgb="FFFFEF9C"/>
      </colorScale>
    </cfRule>
    <cfRule type="colorScale" priority="272">
      <colorScale>
        <cfvo type="min"/>
        <cfvo type="max"/>
        <color rgb="FFFF0000"/>
        <color rgb="FF92D050"/>
      </colorScale>
    </cfRule>
  </conditionalFormatting>
  <conditionalFormatting sqref="E72">
    <cfRule type="colorScale" priority="269">
      <colorScale>
        <cfvo type="num" val="$E$33"/>
        <cfvo type="num" val="$E$33"/>
        <color rgb="FFFF7128"/>
        <color rgb="FFFFEF9C"/>
      </colorScale>
    </cfRule>
    <cfRule type="colorScale" priority="270">
      <colorScale>
        <cfvo type="min"/>
        <cfvo type="max"/>
        <color rgb="FFFF0000"/>
        <color rgb="FF92D050"/>
      </colorScale>
    </cfRule>
  </conditionalFormatting>
  <conditionalFormatting sqref="E72">
    <cfRule type="colorScale" priority="267">
      <colorScale>
        <cfvo type="num" val="$E$33"/>
        <cfvo type="num" val="$E$33"/>
        <color rgb="FFFF7128"/>
        <color rgb="FFFFEF9C"/>
      </colorScale>
    </cfRule>
    <cfRule type="colorScale" priority="268">
      <colorScale>
        <cfvo type="min"/>
        <cfvo type="max"/>
        <color rgb="FFFF0000"/>
        <color rgb="FF92D050"/>
      </colorScale>
    </cfRule>
  </conditionalFormatting>
  <conditionalFormatting sqref="E73">
    <cfRule type="cellIs" dxfId="119" priority="263" operator="equal">
      <formula>"""SI"""</formula>
    </cfRule>
    <cfRule type="colorScale" priority="265">
      <colorScale>
        <cfvo type="num" val="$E$33"/>
        <cfvo type="num" val="$E$33"/>
        <color rgb="FFFF7128"/>
        <color rgb="FFFFEF9C"/>
      </colorScale>
    </cfRule>
    <cfRule type="colorScale" priority="266">
      <colorScale>
        <cfvo type="min"/>
        <cfvo type="max"/>
        <color rgb="FFFF0000"/>
        <color rgb="FF92D050"/>
      </colorScale>
    </cfRule>
  </conditionalFormatting>
  <conditionalFormatting sqref="E73">
    <cfRule type="cellIs" dxfId="118" priority="258" operator="equal">
      <formula>"NC"</formula>
    </cfRule>
    <cfRule type="cellIs" dxfId="117" priority="259" operator="equal">
      <formula>"SI"</formula>
    </cfRule>
    <cfRule type="cellIs" dxfId="116" priority="260" operator="equal">
      <formula>"NO"</formula>
    </cfRule>
    <cfRule type="cellIs" dxfId="115" priority="261" operator="equal">
      <formula>"SI"</formula>
    </cfRule>
    <cfRule type="cellIs" dxfId="114" priority="262" operator="equal">
      <formula>"NO"</formula>
    </cfRule>
    <cfRule type="colorScale" priority="264">
      <colorScale>
        <cfvo type="min"/>
        <cfvo type="max"/>
        <color rgb="FFFF7128"/>
        <color rgb="FF92D050"/>
      </colorScale>
    </cfRule>
  </conditionalFormatting>
  <conditionalFormatting sqref="E73">
    <cfRule type="colorScale" priority="256">
      <colorScale>
        <cfvo type="num" val="$E$33"/>
        <cfvo type="num" val="$E$33"/>
        <color rgb="FFFF7128"/>
        <color rgb="FFFFEF9C"/>
      </colorScale>
    </cfRule>
    <cfRule type="colorScale" priority="257">
      <colorScale>
        <cfvo type="min"/>
        <cfvo type="max"/>
        <color rgb="FFFF0000"/>
        <color rgb="FF92D050"/>
      </colorScale>
    </cfRule>
  </conditionalFormatting>
  <conditionalFormatting sqref="E73">
    <cfRule type="colorScale" priority="254">
      <colorScale>
        <cfvo type="num" val="$E$33"/>
        <cfvo type="num" val="$E$33"/>
        <color rgb="FFFF7128"/>
        <color rgb="FFFFEF9C"/>
      </colorScale>
    </cfRule>
    <cfRule type="colorScale" priority="255">
      <colorScale>
        <cfvo type="min"/>
        <cfvo type="max"/>
        <color rgb="FFFF0000"/>
        <color rgb="FF92D050"/>
      </colorScale>
    </cfRule>
  </conditionalFormatting>
  <conditionalFormatting sqref="E73">
    <cfRule type="colorScale" priority="252">
      <colorScale>
        <cfvo type="num" val="$E$33"/>
        <cfvo type="num" val="$E$33"/>
        <color rgb="FFFF7128"/>
        <color rgb="FFFFEF9C"/>
      </colorScale>
    </cfRule>
    <cfRule type="colorScale" priority="253">
      <colorScale>
        <cfvo type="min"/>
        <cfvo type="max"/>
        <color rgb="FFFF0000"/>
        <color rgb="FF92D050"/>
      </colorScale>
    </cfRule>
  </conditionalFormatting>
  <conditionalFormatting sqref="E73">
    <cfRule type="colorScale" priority="250">
      <colorScale>
        <cfvo type="num" val="$E$33"/>
        <cfvo type="num" val="$E$33"/>
        <color rgb="FFFF7128"/>
        <color rgb="FFFFEF9C"/>
      </colorScale>
    </cfRule>
    <cfRule type="colorScale" priority="251">
      <colorScale>
        <cfvo type="min"/>
        <cfvo type="max"/>
        <color rgb="FFFF0000"/>
        <color rgb="FF92D050"/>
      </colorScale>
    </cfRule>
  </conditionalFormatting>
  <conditionalFormatting sqref="E73">
    <cfRule type="colorScale" priority="248">
      <colorScale>
        <cfvo type="num" val="$E$33"/>
        <cfvo type="num" val="$E$33"/>
        <color rgb="FFFF7128"/>
        <color rgb="FFFFEF9C"/>
      </colorScale>
    </cfRule>
    <cfRule type="colorScale" priority="249">
      <colorScale>
        <cfvo type="min"/>
        <cfvo type="max"/>
        <color rgb="FFFF0000"/>
        <color rgb="FF92D050"/>
      </colorScale>
    </cfRule>
  </conditionalFormatting>
  <conditionalFormatting sqref="E74">
    <cfRule type="cellIs" dxfId="113" priority="244" operator="equal">
      <formula>"""SI"""</formula>
    </cfRule>
    <cfRule type="colorScale" priority="246">
      <colorScale>
        <cfvo type="num" val="$E$33"/>
        <cfvo type="num" val="$E$33"/>
        <color rgb="FFFF7128"/>
        <color rgb="FFFFEF9C"/>
      </colorScale>
    </cfRule>
    <cfRule type="colorScale" priority="247">
      <colorScale>
        <cfvo type="min"/>
        <cfvo type="max"/>
        <color rgb="FFFF0000"/>
        <color rgb="FF92D050"/>
      </colorScale>
    </cfRule>
  </conditionalFormatting>
  <conditionalFormatting sqref="E74">
    <cfRule type="cellIs" dxfId="112" priority="239" operator="equal">
      <formula>"NC"</formula>
    </cfRule>
    <cfRule type="cellIs" dxfId="111" priority="240" operator="equal">
      <formula>"SI"</formula>
    </cfRule>
    <cfRule type="cellIs" dxfId="110" priority="241" operator="equal">
      <formula>"NO"</formula>
    </cfRule>
    <cfRule type="cellIs" dxfId="109" priority="242" operator="equal">
      <formula>"SI"</formula>
    </cfRule>
    <cfRule type="cellIs" dxfId="108" priority="243" operator="equal">
      <formula>"NO"</formula>
    </cfRule>
    <cfRule type="colorScale" priority="245">
      <colorScale>
        <cfvo type="min"/>
        <cfvo type="max"/>
        <color rgb="FFFF7128"/>
        <color rgb="FF92D050"/>
      </colorScale>
    </cfRule>
  </conditionalFormatting>
  <conditionalFormatting sqref="E74">
    <cfRule type="colorScale" priority="237">
      <colorScale>
        <cfvo type="num" val="$E$33"/>
        <cfvo type="num" val="$E$33"/>
        <color rgb="FFFF7128"/>
        <color rgb="FFFFEF9C"/>
      </colorScale>
    </cfRule>
    <cfRule type="colorScale" priority="238">
      <colorScale>
        <cfvo type="min"/>
        <cfvo type="max"/>
        <color rgb="FFFF0000"/>
        <color rgb="FF92D050"/>
      </colorScale>
    </cfRule>
  </conditionalFormatting>
  <conditionalFormatting sqref="E74">
    <cfRule type="colorScale" priority="235">
      <colorScale>
        <cfvo type="num" val="$E$33"/>
        <cfvo type="num" val="$E$33"/>
        <color rgb="FFFF7128"/>
        <color rgb="FFFFEF9C"/>
      </colorScale>
    </cfRule>
    <cfRule type="colorScale" priority="236">
      <colorScale>
        <cfvo type="min"/>
        <cfvo type="max"/>
        <color rgb="FFFF0000"/>
        <color rgb="FF92D050"/>
      </colorScale>
    </cfRule>
  </conditionalFormatting>
  <conditionalFormatting sqref="E74">
    <cfRule type="colorScale" priority="233">
      <colorScale>
        <cfvo type="num" val="$E$33"/>
        <cfvo type="num" val="$E$33"/>
        <color rgb="FFFF7128"/>
        <color rgb="FFFFEF9C"/>
      </colorScale>
    </cfRule>
    <cfRule type="colorScale" priority="234">
      <colorScale>
        <cfvo type="min"/>
        <cfvo type="max"/>
        <color rgb="FFFF0000"/>
        <color rgb="FF92D050"/>
      </colorScale>
    </cfRule>
  </conditionalFormatting>
  <conditionalFormatting sqref="E74">
    <cfRule type="colorScale" priority="231">
      <colorScale>
        <cfvo type="num" val="$E$33"/>
        <cfvo type="num" val="$E$33"/>
        <color rgb="FFFF7128"/>
        <color rgb="FFFFEF9C"/>
      </colorScale>
    </cfRule>
    <cfRule type="colorScale" priority="232">
      <colorScale>
        <cfvo type="min"/>
        <cfvo type="max"/>
        <color rgb="FFFF0000"/>
        <color rgb="FF92D050"/>
      </colorScale>
    </cfRule>
  </conditionalFormatting>
  <conditionalFormatting sqref="E74">
    <cfRule type="colorScale" priority="229">
      <colorScale>
        <cfvo type="num" val="$E$33"/>
        <cfvo type="num" val="$E$33"/>
        <color rgb="FFFF7128"/>
        <color rgb="FFFFEF9C"/>
      </colorScale>
    </cfRule>
    <cfRule type="colorScale" priority="230">
      <colorScale>
        <cfvo type="min"/>
        <cfvo type="max"/>
        <color rgb="FFFF0000"/>
        <color rgb="FF92D050"/>
      </colorScale>
    </cfRule>
  </conditionalFormatting>
  <conditionalFormatting sqref="E76">
    <cfRule type="cellIs" dxfId="107" priority="225" operator="equal">
      <formula>"""SI"""</formula>
    </cfRule>
    <cfRule type="colorScale" priority="227">
      <colorScale>
        <cfvo type="num" val="$E$33"/>
        <cfvo type="num" val="$E$33"/>
        <color rgb="FFFF7128"/>
        <color rgb="FFFFEF9C"/>
      </colorScale>
    </cfRule>
    <cfRule type="colorScale" priority="228">
      <colorScale>
        <cfvo type="min"/>
        <cfvo type="max"/>
        <color rgb="FFFF0000"/>
        <color rgb="FF92D050"/>
      </colorScale>
    </cfRule>
  </conditionalFormatting>
  <conditionalFormatting sqref="E76">
    <cfRule type="cellIs" dxfId="106" priority="220" operator="equal">
      <formula>"NC"</formula>
    </cfRule>
    <cfRule type="cellIs" dxfId="105" priority="221" operator="equal">
      <formula>"SI"</formula>
    </cfRule>
    <cfRule type="cellIs" dxfId="104" priority="222" operator="equal">
      <formula>"NO"</formula>
    </cfRule>
    <cfRule type="cellIs" dxfId="103" priority="223" operator="equal">
      <formula>"SI"</formula>
    </cfRule>
    <cfRule type="cellIs" dxfId="102" priority="224" operator="equal">
      <formula>"NO"</formula>
    </cfRule>
    <cfRule type="colorScale" priority="226">
      <colorScale>
        <cfvo type="min"/>
        <cfvo type="max"/>
        <color rgb="FFFF7128"/>
        <color rgb="FF92D050"/>
      </colorScale>
    </cfRule>
  </conditionalFormatting>
  <conditionalFormatting sqref="E76">
    <cfRule type="colorScale" priority="218">
      <colorScale>
        <cfvo type="num" val="$E$33"/>
        <cfvo type="num" val="$E$33"/>
        <color rgb="FFFF7128"/>
        <color rgb="FFFFEF9C"/>
      </colorScale>
    </cfRule>
    <cfRule type="colorScale" priority="219">
      <colorScale>
        <cfvo type="min"/>
        <cfvo type="max"/>
        <color rgb="FFFF0000"/>
        <color rgb="FF92D050"/>
      </colorScale>
    </cfRule>
  </conditionalFormatting>
  <conditionalFormatting sqref="E76">
    <cfRule type="colorScale" priority="216">
      <colorScale>
        <cfvo type="num" val="$E$33"/>
        <cfvo type="num" val="$E$33"/>
        <color rgb="FFFF7128"/>
        <color rgb="FFFFEF9C"/>
      </colorScale>
    </cfRule>
    <cfRule type="colorScale" priority="217">
      <colorScale>
        <cfvo type="min"/>
        <cfvo type="max"/>
        <color rgb="FFFF0000"/>
        <color rgb="FF92D050"/>
      </colorScale>
    </cfRule>
  </conditionalFormatting>
  <conditionalFormatting sqref="E76">
    <cfRule type="colorScale" priority="214">
      <colorScale>
        <cfvo type="num" val="$E$33"/>
        <cfvo type="num" val="$E$33"/>
        <color rgb="FFFF7128"/>
        <color rgb="FFFFEF9C"/>
      </colorScale>
    </cfRule>
    <cfRule type="colorScale" priority="215">
      <colorScale>
        <cfvo type="min"/>
        <cfvo type="max"/>
        <color rgb="FFFF0000"/>
        <color rgb="FF92D050"/>
      </colorScale>
    </cfRule>
  </conditionalFormatting>
  <conditionalFormatting sqref="E76">
    <cfRule type="colorScale" priority="212">
      <colorScale>
        <cfvo type="num" val="$E$33"/>
        <cfvo type="num" val="$E$33"/>
        <color rgb="FFFF7128"/>
        <color rgb="FFFFEF9C"/>
      </colorScale>
    </cfRule>
    <cfRule type="colorScale" priority="213">
      <colorScale>
        <cfvo type="min"/>
        <cfvo type="max"/>
        <color rgb="FFFF0000"/>
        <color rgb="FF92D050"/>
      </colorScale>
    </cfRule>
  </conditionalFormatting>
  <conditionalFormatting sqref="E76">
    <cfRule type="colorScale" priority="210">
      <colorScale>
        <cfvo type="num" val="$E$33"/>
        <cfvo type="num" val="$E$33"/>
        <color rgb="FFFF7128"/>
        <color rgb="FFFFEF9C"/>
      </colorScale>
    </cfRule>
    <cfRule type="colorScale" priority="211">
      <colorScale>
        <cfvo type="min"/>
        <cfvo type="max"/>
        <color rgb="FFFF0000"/>
        <color rgb="FF92D050"/>
      </colorScale>
    </cfRule>
  </conditionalFormatting>
  <conditionalFormatting sqref="E77">
    <cfRule type="cellIs" dxfId="101" priority="206" operator="equal">
      <formula>"""SI"""</formula>
    </cfRule>
    <cfRule type="colorScale" priority="208">
      <colorScale>
        <cfvo type="num" val="$E$33"/>
        <cfvo type="num" val="$E$33"/>
        <color rgb="FFFF7128"/>
        <color rgb="FFFFEF9C"/>
      </colorScale>
    </cfRule>
    <cfRule type="colorScale" priority="209">
      <colorScale>
        <cfvo type="min"/>
        <cfvo type="max"/>
        <color rgb="FFFF0000"/>
        <color rgb="FF92D050"/>
      </colorScale>
    </cfRule>
  </conditionalFormatting>
  <conditionalFormatting sqref="E77">
    <cfRule type="cellIs" dxfId="100" priority="201" operator="equal">
      <formula>"NC"</formula>
    </cfRule>
    <cfRule type="cellIs" dxfId="99" priority="202" operator="equal">
      <formula>"SI"</formula>
    </cfRule>
    <cfRule type="cellIs" dxfId="98" priority="203" operator="equal">
      <formula>"NO"</formula>
    </cfRule>
    <cfRule type="cellIs" dxfId="97" priority="204" operator="equal">
      <formula>"SI"</formula>
    </cfRule>
    <cfRule type="cellIs" dxfId="96" priority="205" operator="equal">
      <formula>"NO"</formula>
    </cfRule>
    <cfRule type="colorScale" priority="207">
      <colorScale>
        <cfvo type="min"/>
        <cfvo type="max"/>
        <color rgb="FFFF7128"/>
        <color rgb="FF92D050"/>
      </colorScale>
    </cfRule>
  </conditionalFormatting>
  <conditionalFormatting sqref="E77">
    <cfRule type="colorScale" priority="199">
      <colorScale>
        <cfvo type="num" val="$E$33"/>
        <cfvo type="num" val="$E$33"/>
        <color rgb="FFFF7128"/>
        <color rgb="FFFFEF9C"/>
      </colorScale>
    </cfRule>
    <cfRule type="colorScale" priority="200">
      <colorScale>
        <cfvo type="min"/>
        <cfvo type="max"/>
        <color rgb="FFFF0000"/>
        <color rgb="FF92D050"/>
      </colorScale>
    </cfRule>
  </conditionalFormatting>
  <conditionalFormatting sqref="E77">
    <cfRule type="colorScale" priority="197">
      <colorScale>
        <cfvo type="num" val="$E$33"/>
        <cfvo type="num" val="$E$33"/>
        <color rgb="FFFF7128"/>
        <color rgb="FFFFEF9C"/>
      </colorScale>
    </cfRule>
    <cfRule type="colorScale" priority="198">
      <colorScale>
        <cfvo type="min"/>
        <cfvo type="max"/>
        <color rgb="FFFF0000"/>
        <color rgb="FF92D050"/>
      </colorScale>
    </cfRule>
  </conditionalFormatting>
  <conditionalFormatting sqref="E77">
    <cfRule type="colorScale" priority="195">
      <colorScale>
        <cfvo type="num" val="$E$33"/>
        <cfvo type="num" val="$E$33"/>
        <color rgb="FFFF7128"/>
        <color rgb="FFFFEF9C"/>
      </colorScale>
    </cfRule>
    <cfRule type="colorScale" priority="196">
      <colorScale>
        <cfvo type="min"/>
        <cfvo type="max"/>
        <color rgb="FFFF0000"/>
        <color rgb="FF92D050"/>
      </colorScale>
    </cfRule>
  </conditionalFormatting>
  <conditionalFormatting sqref="E77">
    <cfRule type="colorScale" priority="193">
      <colorScale>
        <cfvo type="num" val="$E$33"/>
        <cfvo type="num" val="$E$33"/>
        <color rgb="FFFF7128"/>
        <color rgb="FFFFEF9C"/>
      </colorScale>
    </cfRule>
    <cfRule type="colorScale" priority="194">
      <colorScale>
        <cfvo type="min"/>
        <cfvo type="max"/>
        <color rgb="FFFF0000"/>
        <color rgb="FF92D050"/>
      </colorScale>
    </cfRule>
  </conditionalFormatting>
  <conditionalFormatting sqref="E77">
    <cfRule type="colorScale" priority="191">
      <colorScale>
        <cfvo type="num" val="$E$33"/>
        <cfvo type="num" val="$E$33"/>
        <color rgb="FFFF7128"/>
        <color rgb="FFFFEF9C"/>
      </colorScale>
    </cfRule>
    <cfRule type="colorScale" priority="192">
      <colorScale>
        <cfvo type="min"/>
        <cfvo type="max"/>
        <color rgb="FFFF0000"/>
        <color rgb="FF92D050"/>
      </colorScale>
    </cfRule>
  </conditionalFormatting>
  <conditionalFormatting sqref="E78">
    <cfRule type="cellIs" dxfId="95" priority="187" operator="equal">
      <formula>"""SI"""</formula>
    </cfRule>
    <cfRule type="colorScale" priority="189">
      <colorScale>
        <cfvo type="num" val="$E$33"/>
        <cfvo type="num" val="$E$33"/>
        <color rgb="FFFF7128"/>
        <color rgb="FFFFEF9C"/>
      </colorScale>
    </cfRule>
    <cfRule type="colorScale" priority="190">
      <colorScale>
        <cfvo type="min"/>
        <cfvo type="max"/>
        <color rgb="FFFF0000"/>
        <color rgb="FF92D050"/>
      </colorScale>
    </cfRule>
  </conditionalFormatting>
  <conditionalFormatting sqref="E78">
    <cfRule type="cellIs" dxfId="94" priority="182" operator="equal">
      <formula>"NC"</formula>
    </cfRule>
    <cfRule type="cellIs" dxfId="93" priority="183" operator="equal">
      <formula>"SI"</formula>
    </cfRule>
    <cfRule type="cellIs" dxfId="92" priority="184" operator="equal">
      <formula>"NO"</formula>
    </cfRule>
    <cfRule type="cellIs" dxfId="91" priority="185" operator="equal">
      <formula>"SI"</formula>
    </cfRule>
    <cfRule type="cellIs" dxfId="90" priority="186" operator="equal">
      <formula>"NO"</formula>
    </cfRule>
    <cfRule type="colorScale" priority="188">
      <colorScale>
        <cfvo type="min"/>
        <cfvo type="max"/>
        <color rgb="FFFF7128"/>
        <color rgb="FF92D050"/>
      </colorScale>
    </cfRule>
  </conditionalFormatting>
  <conditionalFormatting sqref="E78">
    <cfRule type="colorScale" priority="180">
      <colorScale>
        <cfvo type="num" val="$E$33"/>
        <cfvo type="num" val="$E$33"/>
        <color rgb="FFFF7128"/>
        <color rgb="FFFFEF9C"/>
      </colorScale>
    </cfRule>
    <cfRule type="colorScale" priority="181">
      <colorScale>
        <cfvo type="min"/>
        <cfvo type="max"/>
        <color rgb="FFFF0000"/>
        <color rgb="FF92D050"/>
      </colorScale>
    </cfRule>
  </conditionalFormatting>
  <conditionalFormatting sqref="E78">
    <cfRule type="colorScale" priority="178">
      <colorScale>
        <cfvo type="num" val="$E$33"/>
        <cfvo type="num" val="$E$33"/>
        <color rgb="FFFF7128"/>
        <color rgb="FFFFEF9C"/>
      </colorScale>
    </cfRule>
    <cfRule type="colorScale" priority="179">
      <colorScale>
        <cfvo type="min"/>
        <cfvo type="max"/>
        <color rgb="FFFF0000"/>
        <color rgb="FF92D050"/>
      </colorScale>
    </cfRule>
  </conditionalFormatting>
  <conditionalFormatting sqref="E78">
    <cfRule type="colorScale" priority="176">
      <colorScale>
        <cfvo type="num" val="$E$33"/>
        <cfvo type="num" val="$E$33"/>
        <color rgb="FFFF7128"/>
        <color rgb="FFFFEF9C"/>
      </colorScale>
    </cfRule>
    <cfRule type="colorScale" priority="177">
      <colorScale>
        <cfvo type="min"/>
        <cfvo type="max"/>
        <color rgb="FFFF0000"/>
        <color rgb="FF92D050"/>
      </colorScale>
    </cfRule>
  </conditionalFormatting>
  <conditionalFormatting sqref="E78">
    <cfRule type="colorScale" priority="174">
      <colorScale>
        <cfvo type="num" val="$E$33"/>
        <cfvo type="num" val="$E$33"/>
        <color rgb="FFFF7128"/>
        <color rgb="FFFFEF9C"/>
      </colorScale>
    </cfRule>
    <cfRule type="colorScale" priority="175">
      <colorScale>
        <cfvo type="min"/>
        <cfvo type="max"/>
        <color rgb="FFFF0000"/>
        <color rgb="FF92D050"/>
      </colorScale>
    </cfRule>
  </conditionalFormatting>
  <conditionalFormatting sqref="E78">
    <cfRule type="colorScale" priority="172">
      <colorScale>
        <cfvo type="num" val="$E$33"/>
        <cfvo type="num" val="$E$33"/>
        <color rgb="FFFF7128"/>
        <color rgb="FFFFEF9C"/>
      </colorScale>
    </cfRule>
    <cfRule type="colorScale" priority="173">
      <colorScale>
        <cfvo type="min"/>
        <cfvo type="max"/>
        <color rgb="FFFF0000"/>
        <color rgb="FF92D050"/>
      </colorScale>
    </cfRule>
  </conditionalFormatting>
  <conditionalFormatting sqref="E82">
    <cfRule type="cellIs" dxfId="89" priority="92" operator="equal">
      <formula>"""SI"""</formula>
    </cfRule>
    <cfRule type="colorScale" priority="94">
      <colorScale>
        <cfvo type="num" val="$E$33"/>
        <cfvo type="num" val="$E$33"/>
        <color rgb="FFFF7128"/>
        <color rgb="FFFFEF9C"/>
      </colorScale>
    </cfRule>
    <cfRule type="colorScale" priority="95">
      <colorScale>
        <cfvo type="min"/>
        <cfvo type="max"/>
        <color rgb="FFFF0000"/>
        <color rgb="FF92D050"/>
      </colorScale>
    </cfRule>
  </conditionalFormatting>
  <conditionalFormatting sqref="E82">
    <cfRule type="cellIs" dxfId="88" priority="87" operator="equal">
      <formula>"NC"</formula>
    </cfRule>
    <cfRule type="cellIs" dxfId="87" priority="88" operator="equal">
      <formula>"SI"</formula>
    </cfRule>
    <cfRule type="cellIs" dxfId="86" priority="89" operator="equal">
      <formula>"NO"</formula>
    </cfRule>
    <cfRule type="cellIs" dxfId="85" priority="90" operator="equal">
      <formula>"SI"</formula>
    </cfRule>
    <cfRule type="cellIs" dxfId="84" priority="91" operator="equal">
      <formula>"NO"</formula>
    </cfRule>
    <cfRule type="colorScale" priority="93">
      <colorScale>
        <cfvo type="min"/>
        <cfvo type="max"/>
        <color rgb="FFFF7128"/>
        <color rgb="FF92D050"/>
      </colorScale>
    </cfRule>
  </conditionalFormatting>
  <conditionalFormatting sqref="E82">
    <cfRule type="colorScale" priority="85">
      <colorScale>
        <cfvo type="num" val="$E$33"/>
        <cfvo type="num" val="$E$33"/>
        <color rgb="FFFF7128"/>
        <color rgb="FFFFEF9C"/>
      </colorScale>
    </cfRule>
    <cfRule type="colorScale" priority="86">
      <colorScale>
        <cfvo type="min"/>
        <cfvo type="max"/>
        <color rgb="FFFF0000"/>
        <color rgb="FF92D050"/>
      </colorScale>
    </cfRule>
  </conditionalFormatting>
  <conditionalFormatting sqref="E82">
    <cfRule type="colorScale" priority="83">
      <colorScale>
        <cfvo type="num" val="$E$33"/>
        <cfvo type="num" val="$E$33"/>
        <color rgb="FFFF7128"/>
        <color rgb="FFFFEF9C"/>
      </colorScale>
    </cfRule>
    <cfRule type="colorScale" priority="84">
      <colorScale>
        <cfvo type="min"/>
        <cfvo type="max"/>
        <color rgb="FFFF0000"/>
        <color rgb="FF92D050"/>
      </colorScale>
    </cfRule>
  </conditionalFormatting>
  <conditionalFormatting sqref="E82">
    <cfRule type="colorScale" priority="81">
      <colorScale>
        <cfvo type="num" val="$E$33"/>
        <cfvo type="num" val="$E$33"/>
        <color rgb="FFFF7128"/>
        <color rgb="FFFFEF9C"/>
      </colorScale>
    </cfRule>
    <cfRule type="colorScale" priority="82">
      <colorScale>
        <cfvo type="min"/>
        <cfvo type="max"/>
        <color rgb="FFFF0000"/>
        <color rgb="FF92D050"/>
      </colorScale>
    </cfRule>
  </conditionalFormatting>
  <conditionalFormatting sqref="E82">
    <cfRule type="colorScale" priority="79">
      <colorScale>
        <cfvo type="num" val="$E$33"/>
        <cfvo type="num" val="$E$33"/>
        <color rgb="FFFF7128"/>
        <color rgb="FFFFEF9C"/>
      </colorScale>
    </cfRule>
    <cfRule type="colorScale" priority="80">
      <colorScale>
        <cfvo type="min"/>
        <cfvo type="max"/>
        <color rgb="FFFF0000"/>
        <color rgb="FF92D050"/>
      </colorScale>
    </cfRule>
  </conditionalFormatting>
  <conditionalFormatting sqref="E82">
    <cfRule type="colorScale" priority="77">
      <colorScale>
        <cfvo type="num" val="$E$33"/>
        <cfvo type="num" val="$E$33"/>
        <color rgb="FFFF7128"/>
        <color rgb="FFFFEF9C"/>
      </colorScale>
    </cfRule>
    <cfRule type="colorScale" priority="78">
      <colorScale>
        <cfvo type="min"/>
        <cfvo type="max"/>
        <color rgb="FFFF0000"/>
        <color rgb="FF92D050"/>
      </colorScale>
    </cfRule>
  </conditionalFormatting>
  <conditionalFormatting sqref="E83">
    <cfRule type="cellIs" dxfId="83" priority="73" operator="equal">
      <formula>"""SI"""</formula>
    </cfRule>
    <cfRule type="colorScale" priority="75">
      <colorScale>
        <cfvo type="num" val="$E$33"/>
        <cfvo type="num" val="$E$33"/>
        <color rgb="FFFF7128"/>
        <color rgb="FFFFEF9C"/>
      </colorScale>
    </cfRule>
    <cfRule type="colorScale" priority="76">
      <colorScale>
        <cfvo type="min"/>
        <cfvo type="max"/>
        <color rgb="FFFF0000"/>
        <color rgb="FF92D050"/>
      </colorScale>
    </cfRule>
  </conditionalFormatting>
  <conditionalFormatting sqref="E83">
    <cfRule type="cellIs" dxfId="82" priority="68" operator="equal">
      <formula>"NC"</formula>
    </cfRule>
    <cfRule type="cellIs" dxfId="81" priority="69" operator="equal">
      <formula>"SI"</formula>
    </cfRule>
    <cfRule type="cellIs" dxfId="80" priority="70" operator="equal">
      <formula>"NO"</formula>
    </cfRule>
    <cfRule type="cellIs" dxfId="79" priority="71" operator="equal">
      <formula>"SI"</formula>
    </cfRule>
    <cfRule type="cellIs" dxfId="78" priority="72" operator="equal">
      <formula>"NO"</formula>
    </cfRule>
    <cfRule type="colorScale" priority="74">
      <colorScale>
        <cfvo type="min"/>
        <cfvo type="max"/>
        <color rgb="FFFF7128"/>
        <color rgb="FF92D050"/>
      </colorScale>
    </cfRule>
  </conditionalFormatting>
  <conditionalFormatting sqref="E83">
    <cfRule type="colorScale" priority="66">
      <colorScale>
        <cfvo type="num" val="$E$33"/>
        <cfvo type="num" val="$E$33"/>
        <color rgb="FFFF7128"/>
        <color rgb="FFFFEF9C"/>
      </colorScale>
    </cfRule>
    <cfRule type="colorScale" priority="67">
      <colorScale>
        <cfvo type="min"/>
        <cfvo type="max"/>
        <color rgb="FFFF0000"/>
        <color rgb="FF92D050"/>
      </colorScale>
    </cfRule>
  </conditionalFormatting>
  <conditionalFormatting sqref="E83">
    <cfRule type="colorScale" priority="64">
      <colorScale>
        <cfvo type="num" val="$E$33"/>
        <cfvo type="num" val="$E$33"/>
        <color rgb="FFFF7128"/>
        <color rgb="FFFFEF9C"/>
      </colorScale>
    </cfRule>
    <cfRule type="colorScale" priority="65">
      <colorScale>
        <cfvo type="min"/>
        <cfvo type="max"/>
        <color rgb="FFFF0000"/>
        <color rgb="FF92D050"/>
      </colorScale>
    </cfRule>
  </conditionalFormatting>
  <conditionalFormatting sqref="E83">
    <cfRule type="colorScale" priority="62">
      <colorScale>
        <cfvo type="num" val="$E$33"/>
        <cfvo type="num" val="$E$33"/>
        <color rgb="FFFF7128"/>
        <color rgb="FFFFEF9C"/>
      </colorScale>
    </cfRule>
    <cfRule type="colorScale" priority="63">
      <colorScale>
        <cfvo type="min"/>
        <cfvo type="max"/>
        <color rgb="FFFF0000"/>
        <color rgb="FF92D050"/>
      </colorScale>
    </cfRule>
  </conditionalFormatting>
  <conditionalFormatting sqref="E83">
    <cfRule type="colorScale" priority="60">
      <colorScale>
        <cfvo type="num" val="$E$33"/>
        <cfvo type="num" val="$E$33"/>
        <color rgb="FFFF7128"/>
        <color rgb="FFFFEF9C"/>
      </colorScale>
    </cfRule>
    <cfRule type="colorScale" priority="61">
      <colorScale>
        <cfvo type="min"/>
        <cfvo type="max"/>
        <color rgb="FFFF0000"/>
        <color rgb="FF92D050"/>
      </colorScale>
    </cfRule>
  </conditionalFormatting>
  <conditionalFormatting sqref="E83">
    <cfRule type="colorScale" priority="58">
      <colorScale>
        <cfvo type="num" val="$E$33"/>
        <cfvo type="num" val="$E$33"/>
        <color rgb="FFFF7128"/>
        <color rgb="FFFFEF9C"/>
      </colorScale>
    </cfRule>
    <cfRule type="colorScale" priority="59">
      <colorScale>
        <cfvo type="min"/>
        <cfvo type="max"/>
        <color rgb="FFFF0000"/>
        <color rgb="FF92D050"/>
      </colorScale>
    </cfRule>
  </conditionalFormatting>
  <conditionalFormatting sqref="E81">
    <cfRule type="cellIs" dxfId="77" priority="54" operator="equal">
      <formula>"""SI"""</formula>
    </cfRule>
    <cfRule type="colorScale" priority="56">
      <colorScale>
        <cfvo type="num" val="$E$33"/>
        <cfvo type="num" val="$E$33"/>
        <color rgb="FFFF7128"/>
        <color rgb="FFFFEF9C"/>
      </colorScale>
    </cfRule>
    <cfRule type="colorScale" priority="57">
      <colorScale>
        <cfvo type="min"/>
        <cfvo type="max"/>
        <color rgb="FFFF0000"/>
        <color rgb="FF92D050"/>
      </colorScale>
    </cfRule>
  </conditionalFormatting>
  <conditionalFormatting sqref="E81">
    <cfRule type="cellIs" dxfId="76" priority="49" operator="equal">
      <formula>"NC"</formula>
    </cfRule>
    <cfRule type="cellIs" dxfId="75" priority="50" operator="equal">
      <formula>"SI"</formula>
    </cfRule>
    <cfRule type="cellIs" dxfId="74" priority="51" operator="equal">
      <formula>"NO"</formula>
    </cfRule>
    <cfRule type="cellIs" dxfId="73" priority="52" operator="equal">
      <formula>"SI"</formula>
    </cfRule>
    <cfRule type="cellIs" dxfId="72" priority="53" operator="equal">
      <formula>"NO"</formula>
    </cfRule>
    <cfRule type="colorScale" priority="55">
      <colorScale>
        <cfvo type="min"/>
        <cfvo type="max"/>
        <color rgb="FFFF7128"/>
        <color rgb="FF92D050"/>
      </colorScale>
    </cfRule>
  </conditionalFormatting>
  <conditionalFormatting sqref="E81">
    <cfRule type="colorScale" priority="47">
      <colorScale>
        <cfvo type="num" val="$E$33"/>
        <cfvo type="num" val="$E$33"/>
        <color rgb="FFFF7128"/>
        <color rgb="FFFFEF9C"/>
      </colorScale>
    </cfRule>
    <cfRule type="colorScale" priority="48">
      <colorScale>
        <cfvo type="min"/>
        <cfvo type="max"/>
        <color rgb="FFFF0000"/>
        <color rgb="FF92D050"/>
      </colorScale>
    </cfRule>
  </conditionalFormatting>
  <conditionalFormatting sqref="E81">
    <cfRule type="colorScale" priority="45">
      <colorScale>
        <cfvo type="num" val="$E$33"/>
        <cfvo type="num" val="$E$33"/>
        <color rgb="FFFF7128"/>
        <color rgb="FFFFEF9C"/>
      </colorScale>
    </cfRule>
    <cfRule type="colorScale" priority="46">
      <colorScale>
        <cfvo type="min"/>
        <cfvo type="max"/>
        <color rgb="FFFF0000"/>
        <color rgb="FF92D050"/>
      </colorScale>
    </cfRule>
  </conditionalFormatting>
  <conditionalFormatting sqref="E81">
    <cfRule type="colorScale" priority="43">
      <colorScale>
        <cfvo type="num" val="$E$33"/>
        <cfvo type="num" val="$E$33"/>
        <color rgb="FFFF7128"/>
        <color rgb="FFFFEF9C"/>
      </colorScale>
    </cfRule>
    <cfRule type="colorScale" priority="44">
      <colorScale>
        <cfvo type="min"/>
        <cfvo type="max"/>
        <color rgb="FFFF0000"/>
        <color rgb="FF92D050"/>
      </colorScale>
    </cfRule>
  </conditionalFormatting>
  <conditionalFormatting sqref="E81">
    <cfRule type="colorScale" priority="41">
      <colorScale>
        <cfvo type="num" val="$E$33"/>
        <cfvo type="num" val="$E$33"/>
        <color rgb="FFFF7128"/>
        <color rgb="FFFFEF9C"/>
      </colorScale>
    </cfRule>
    <cfRule type="colorScale" priority="42">
      <colorScale>
        <cfvo type="min"/>
        <cfvo type="max"/>
        <color rgb="FFFF0000"/>
        <color rgb="FF92D050"/>
      </colorScale>
    </cfRule>
  </conditionalFormatting>
  <conditionalFormatting sqref="E81">
    <cfRule type="colorScale" priority="39">
      <colorScale>
        <cfvo type="num" val="$E$33"/>
        <cfvo type="num" val="$E$33"/>
        <color rgb="FFFF7128"/>
        <color rgb="FFFFEF9C"/>
      </colorScale>
    </cfRule>
    <cfRule type="colorScale" priority="40">
      <colorScale>
        <cfvo type="min"/>
        <cfvo type="max"/>
        <color rgb="FFFF0000"/>
        <color rgb="FF92D050"/>
      </colorScale>
    </cfRule>
  </conditionalFormatting>
  <conditionalFormatting sqref="E84">
    <cfRule type="cellIs" dxfId="71" priority="35" operator="equal">
      <formula>"""SI"""</formula>
    </cfRule>
    <cfRule type="colorScale" priority="37">
      <colorScale>
        <cfvo type="num" val="$E$33"/>
        <cfvo type="num" val="$E$33"/>
        <color rgb="FFFF7128"/>
        <color rgb="FFFFEF9C"/>
      </colorScale>
    </cfRule>
    <cfRule type="colorScale" priority="38">
      <colorScale>
        <cfvo type="min"/>
        <cfvo type="max"/>
        <color rgb="FFFF0000"/>
        <color rgb="FF92D050"/>
      </colorScale>
    </cfRule>
  </conditionalFormatting>
  <conditionalFormatting sqref="E84">
    <cfRule type="cellIs" dxfId="70" priority="30" operator="equal">
      <formula>"NC"</formula>
    </cfRule>
    <cfRule type="cellIs" dxfId="69" priority="31" operator="equal">
      <formula>"SI"</formula>
    </cfRule>
    <cfRule type="cellIs" dxfId="68" priority="32" operator="equal">
      <formula>"NO"</formula>
    </cfRule>
    <cfRule type="cellIs" dxfId="67" priority="33" operator="equal">
      <formula>"SI"</formula>
    </cfRule>
    <cfRule type="cellIs" dxfId="66" priority="34" operator="equal">
      <formula>"NO"</formula>
    </cfRule>
    <cfRule type="colorScale" priority="36">
      <colorScale>
        <cfvo type="min"/>
        <cfvo type="max"/>
        <color rgb="FFFF7128"/>
        <color rgb="FF92D050"/>
      </colorScale>
    </cfRule>
  </conditionalFormatting>
  <conditionalFormatting sqref="E84">
    <cfRule type="colorScale" priority="28">
      <colorScale>
        <cfvo type="num" val="$E$33"/>
        <cfvo type="num" val="$E$33"/>
        <color rgb="FFFF7128"/>
        <color rgb="FFFFEF9C"/>
      </colorScale>
    </cfRule>
    <cfRule type="colorScale" priority="29">
      <colorScale>
        <cfvo type="min"/>
        <cfvo type="max"/>
        <color rgb="FFFF0000"/>
        <color rgb="FF92D050"/>
      </colorScale>
    </cfRule>
  </conditionalFormatting>
  <conditionalFormatting sqref="E84">
    <cfRule type="colorScale" priority="26">
      <colorScale>
        <cfvo type="num" val="$E$33"/>
        <cfvo type="num" val="$E$33"/>
        <color rgb="FFFF7128"/>
        <color rgb="FFFFEF9C"/>
      </colorScale>
    </cfRule>
    <cfRule type="colorScale" priority="27">
      <colorScale>
        <cfvo type="min"/>
        <cfvo type="max"/>
        <color rgb="FFFF0000"/>
        <color rgb="FF92D050"/>
      </colorScale>
    </cfRule>
  </conditionalFormatting>
  <conditionalFormatting sqref="E84">
    <cfRule type="colorScale" priority="24">
      <colorScale>
        <cfvo type="num" val="$E$33"/>
        <cfvo type="num" val="$E$33"/>
        <color rgb="FFFF7128"/>
        <color rgb="FFFFEF9C"/>
      </colorScale>
    </cfRule>
    <cfRule type="colorScale" priority="25">
      <colorScale>
        <cfvo type="min"/>
        <cfvo type="max"/>
        <color rgb="FFFF0000"/>
        <color rgb="FF92D050"/>
      </colorScale>
    </cfRule>
  </conditionalFormatting>
  <conditionalFormatting sqref="E84">
    <cfRule type="colorScale" priority="22">
      <colorScale>
        <cfvo type="num" val="$E$33"/>
        <cfvo type="num" val="$E$33"/>
        <color rgb="FFFF7128"/>
        <color rgb="FFFFEF9C"/>
      </colorScale>
    </cfRule>
    <cfRule type="colorScale" priority="23">
      <colorScale>
        <cfvo type="min"/>
        <cfvo type="max"/>
        <color rgb="FFFF0000"/>
        <color rgb="FF92D050"/>
      </colorScale>
    </cfRule>
  </conditionalFormatting>
  <conditionalFormatting sqref="E84">
    <cfRule type="colorScale" priority="20">
      <colorScale>
        <cfvo type="num" val="$E$33"/>
        <cfvo type="num" val="$E$33"/>
        <color rgb="FFFF7128"/>
        <color rgb="FFFFEF9C"/>
      </colorScale>
    </cfRule>
    <cfRule type="colorScale" priority="21">
      <colorScale>
        <cfvo type="min"/>
        <cfvo type="max"/>
        <color rgb="FFFF0000"/>
        <color rgb="FF92D050"/>
      </colorScale>
    </cfRule>
  </conditionalFormatting>
  <conditionalFormatting sqref="E79">
    <cfRule type="cellIs" dxfId="65" priority="16" operator="equal">
      <formula>"""SI"""</formula>
    </cfRule>
    <cfRule type="colorScale" priority="18">
      <colorScale>
        <cfvo type="num" val="$E$33"/>
        <cfvo type="num" val="$E$33"/>
        <color rgb="FFFF7128"/>
        <color rgb="FFFFEF9C"/>
      </colorScale>
    </cfRule>
    <cfRule type="colorScale" priority="19">
      <colorScale>
        <cfvo type="min"/>
        <cfvo type="max"/>
        <color rgb="FFFF0000"/>
        <color rgb="FF92D050"/>
      </colorScale>
    </cfRule>
  </conditionalFormatting>
  <conditionalFormatting sqref="E79">
    <cfRule type="cellIs" dxfId="64" priority="11" operator="equal">
      <formula>"NC"</formula>
    </cfRule>
    <cfRule type="cellIs" dxfId="63" priority="12" operator="equal">
      <formula>"SI"</formula>
    </cfRule>
    <cfRule type="cellIs" dxfId="62" priority="13" operator="equal">
      <formula>"NO"</formula>
    </cfRule>
    <cfRule type="cellIs" dxfId="61" priority="14" operator="equal">
      <formula>"SI"</formula>
    </cfRule>
    <cfRule type="cellIs" dxfId="60" priority="15" operator="equal">
      <formula>"NO"</formula>
    </cfRule>
    <cfRule type="colorScale" priority="17">
      <colorScale>
        <cfvo type="min"/>
        <cfvo type="max"/>
        <color rgb="FFFF7128"/>
        <color rgb="FF92D050"/>
      </colorScale>
    </cfRule>
  </conditionalFormatting>
  <conditionalFormatting sqref="E79">
    <cfRule type="colorScale" priority="9">
      <colorScale>
        <cfvo type="num" val="$E$33"/>
        <cfvo type="num" val="$E$33"/>
        <color rgb="FFFF7128"/>
        <color rgb="FFFFEF9C"/>
      </colorScale>
    </cfRule>
    <cfRule type="colorScale" priority="10">
      <colorScale>
        <cfvo type="min"/>
        <cfvo type="max"/>
        <color rgb="FFFF0000"/>
        <color rgb="FF92D050"/>
      </colorScale>
    </cfRule>
  </conditionalFormatting>
  <conditionalFormatting sqref="E79">
    <cfRule type="colorScale" priority="7">
      <colorScale>
        <cfvo type="num" val="$E$33"/>
        <cfvo type="num" val="$E$33"/>
        <color rgb="FFFF7128"/>
        <color rgb="FFFFEF9C"/>
      </colorScale>
    </cfRule>
    <cfRule type="colorScale" priority="8">
      <colorScale>
        <cfvo type="min"/>
        <cfvo type="max"/>
        <color rgb="FFFF0000"/>
        <color rgb="FF92D050"/>
      </colorScale>
    </cfRule>
  </conditionalFormatting>
  <conditionalFormatting sqref="E79">
    <cfRule type="colorScale" priority="5">
      <colorScale>
        <cfvo type="num" val="$E$33"/>
        <cfvo type="num" val="$E$33"/>
        <color rgb="FFFF7128"/>
        <color rgb="FFFFEF9C"/>
      </colorScale>
    </cfRule>
    <cfRule type="colorScale" priority="6">
      <colorScale>
        <cfvo type="min"/>
        <cfvo type="max"/>
        <color rgb="FFFF0000"/>
        <color rgb="FF92D050"/>
      </colorScale>
    </cfRule>
  </conditionalFormatting>
  <conditionalFormatting sqref="E79">
    <cfRule type="colorScale" priority="3">
      <colorScale>
        <cfvo type="num" val="$E$33"/>
        <cfvo type="num" val="$E$33"/>
        <color rgb="FFFF7128"/>
        <color rgb="FFFFEF9C"/>
      </colorScale>
    </cfRule>
    <cfRule type="colorScale" priority="4">
      <colorScale>
        <cfvo type="min"/>
        <cfvo type="max"/>
        <color rgb="FFFF0000"/>
        <color rgb="FF92D050"/>
      </colorScale>
    </cfRule>
  </conditionalFormatting>
  <conditionalFormatting sqref="E79">
    <cfRule type="colorScale" priority="1">
      <colorScale>
        <cfvo type="num" val="$E$33"/>
        <cfvo type="num" val="$E$33"/>
        <color rgb="FFFF7128"/>
        <color rgb="FFFFEF9C"/>
      </colorScale>
    </cfRule>
    <cfRule type="colorScale" priority="2">
      <colorScale>
        <cfvo type="min"/>
        <cfvo type="max"/>
        <color rgb="FFFF0000"/>
        <color rgb="FF92D050"/>
      </colorScale>
    </cfRule>
  </conditionalFormatting>
  <dataValidations count="1">
    <dataValidation type="list" allowBlank="1" showInputMessage="1" showErrorMessage="1" sqref="E42:E50 E72:E74 E52:E55 E76:E79 E37:E40 E81:E84 E33:E35 E69 E66:E67 E63:E64 E57:E61" xr:uid="{00000000-0002-0000-0700-000000000000}">
      <formula1>$I$27:$I$29</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2"/>
  <dimension ref="A1:C56"/>
  <sheetViews>
    <sheetView workbookViewId="0">
      <selection activeCell="C56" sqref="C56"/>
    </sheetView>
  </sheetViews>
  <sheetFormatPr baseColWidth="10" defaultColWidth="9.140625" defaultRowHeight="15" x14ac:dyDescent="0.25"/>
  <cols>
    <col min="1" max="1" width="12.85546875" customWidth="1"/>
    <col min="2" max="2" width="48.5703125" bestFit="1" customWidth="1"/>
    <col min="3" max="3" width="9" bestFit="1" customWidth="1"/>
  </cols>
  <sheetData>
    <row r="1" spans="1:3" ht="15.75" x14ac:dyDescent="0.25">
      <c r="A1" s="20"/>
      <c r="B1" s="20"/>
      <c r="C1" s="20"/>
    </row>
    <row r="2" spans="1:3" ht="21.75" thickBot="1" x14ac:dyDescent="0.3">
      <c r="A2" s="162" t="s">
        <v>832</v>
      </c>
      <c r="B2" s="162"/>
      <c r="C2" s="162"/>
    </row>
    <row r="3" spans="1:3" x14ac:dyDescent="0.25">
      <c r="A3" s="163" t="s">
        <v>681</v>
      </c>
      <c r="B3" s="164"/>
      <c r="C3" s="163"/>
    </row>
    <row r="4" spans="1:3" x14ac:dyDescent="0.25">
      <c r="A4" s="165"/>
      <c r="B4" s="166"/>
      <c r="C4" s="165"/>
    </row>
    <row r="5" spans="1:3" ht="31.5" x14ac:dyDescent="0.25">
      <c r="A5" s="21" t="s">
        <v>683</v>
      </c>
      <c r="B5" s="22" t="s">
        <v>684</v>
      </c>
      <c r="C5" s="23" t="s">
        <v>686</v>
      </c>
    </row>
    <row r="6" spans="1:3" ht="47.25" x14ac:dyDescent="0.25">
      <c r="A6" s="24">
        <v>1</v>
      </c>
      <c r="B6" s="25" t="s">
        <v>688</v>
      </c>
      <c r="C6" s="26" t="s">
        <v>680</v>
      </c>
    </row>
    <row r="7" spans="1:3" ht="47.25" x14ac:dyDescent="0.25">
      <c r="A7" s="24">
        <v>2</v>
      </c>
      <c r="B7" s="25" t="s">
        <v>691</v>
      </c>
      <c r="C7" s="26" t="s">
        <v>680</v>
      </c>
    </row>
    <row r="8" spans="1:3" ht="47.25" x14ac:dyDescent="0.25">
      <c r="A8" s="27">
        <v>3</v>
      </c>
      <c r="B8" s="25" t="s">
        <v>694</v>
      </c>
      <c r="C8" s="26" t="s">
        <v>679</v>
      </c>
    </row>
    <row r="9" spans="1:3" ht="31.5" x14ac:dyDescent="0.25">
      <c r="A9" s="21" t="s">
        <v>697</v>
      </c>
      <c r="B9" s="28" t="s">
        <v>712</v>
      </c>
      <c r="C9" s="23" t="s">
        <v>686</v>
      </c>
    </row>
    <row r="10" spans="1:3" ht="47.25" x14ac:dyDescent="0.25">
      <c r="A10" s="24">
        <v>4</v>
      </c>
      <c r="B10" s="25" t="s">
        <v>699</v>
      </c>
      <c r="C10" s="26" t="s">
        <v>679</v>
      </c>
    </row>
    <row r="11" spans="1:3" ht="47.25" x14ac:dyDescent="0.25">
      <c r="A11" s="24">
        <v>5</v>
      </c>
      <c r="B11" s="25" t="s">
        <v>702</v>
      </c>
      <c r="C11" s="26" t="s">
        <v>680</v>
      </c>
    </row>
    <row r="12" spans="1:3" ht="31.5" x14ac:dyDescent="0.25">
      <c r="A12" s="24">
        <v>6</v>
      </c>
      <c r="B12" s="25" t="s">
        <v>705</v>
      </c>
      <c r="C12" s="26" t="s">
        <v>680</v>
      </c>
    </row>
    <row r="13" spans="1:3" ht="31.5" x14ac:dyDescent="0.25">
      <c r="A13" s="24">
        <f>+A12+1</f>
        <v>7</v>
      </c>
      <c r="B13" s="25" t="s">
        <v>708</v>
      </c>
      <c r="C13" s="26" t="s">
        <v>679</v>
      </c>
    </row>
    <row r="14" spans="1:3" ht="31.5" x14ac:dyDescent="0.25">
      <c r="A14" s="21" t="s">
        <v>711</v>
      </c>
      <c r="B14" s="28" t="s">
        <v>833</v>
      </c>
      <c r="C14" s="23" t="s">
        <v>686</v>
      </c>
    </row>
    <row r="15" spans="1:3" ht="47.25" x14ac:dyDescent="0.25">
      <c r="A15" s="24">
        <f>+A13+1</f>
        <v>8</v>
      </c>
      <c r="B15" s="25" t="s">
        <v>713</v>
      </c>
      <c r="C15" s="26" t="s">
        <v>680</v>
      </c>
    </row>
    <row r="16" spans="1:3" ht="31.5" x14ac:dyDescent="0.25">
      <c r="A16" s="24">
        <f t="shared" ref="A16:A23" si="0">+A15+1</f>
        <v>9</v>
      </c>
      <c r="B16" s="25" t="s">
        <v>717</v>
      </c>
      <c r="C16" s="26" t="s">
        <v>680</v>
      </c>
    </row>
    <row r="17" spans="1:3" ht="31.5" x14ac:dyDescent="0.25">
      <c r="A17" s="24">
        <f t="shared" si="0"/>
        <v>10</v>
      </c>
      <c r="B17" s="25" t="s">
        <v>720</v>
      </c>
      <c r="C17" s="26" t="s">
        <v>680</v>
      </c>
    </row>
    <row r="18" spans="1:3" ht="47.25" x14ac:dyDescent="0.25">
      <c r="A18" s="24">
        <f t="shared" si="0"/>
        <v>11</v>
      </c>
      <c r="B18" s="25" t="s">
        <v>723</v>
      </c>
      <c r="C18" s="26" t="s">
        <v>680</v>
      </c>
    </row>
    <row r="19" spans="1:3" ht="31.5" x14ac:dyDescent="0.25">
      <c r="A19" s="24">
        <f t="shared" si="0"/>
        <v>12</v>
      </c>
      <c r="B19" s="25" t="s">
        <v>726</v>
      </c>
      <c r="C19" s="26" t="s">
        <v>680</v>
      </c>
    </row>
    <row r="20" spans="1:3" ht="31.5" x14ac:dyDescent="0.25">
      <c r="A20" s="24">
        <f t="shared" si="0"/>
        <v>13</v>
      </c>
      <c r="B20" s="25" t="s">
        <v>729</v>
      </c>
      <c r="C20" s="26" t="s">
        <v>680</v>
      </c>
    </row>
    <row r="21" spans="1:3" ht="47.25" x14ac:dyDescent="0.25">
      <c r="A21" s="24">
        <f t="shared" si="0"/>
        <v>14</v>
      </c>
      <c r="B21" s="25" t="s">
        <v>732</v>
      </c>
      <c r="C21" s="26" t="s">
        <v>679</v>
      </c>
    </row>
    <row r="22" spans="1:3" ht="31.5" x14ac:dyDescent="0.25">
      <c r="A22" s="24">
        <f t="shared" si="0"/>
        <v>15</v>
      </c>
      <c r="B22" s="25" t="s">
        <v>735</v>
      </c>
      <c r="C22" s="26" t="s">
        <v>680</v>
      </c>
    </row>
    <row r="23" spans="1:3" ht="31.5" x14ac:dyDescent="0.25">
      <c r="A23" s="24">
        <f t="shared" si="0"/>
        <v>16</v>
      </c>
      <c r="B23" s="25" t="s">
        <v>738</v>
      </c>
      <c r="C23" s="26" t="s">
        <v>679</v>
      </c>
    </row>
    <row r="24" spans="1:3" ht="31.5" x14ac:dyDescent="0.25">
      <c r="A24" s="21" t="s">
        <v>741</v>
      </c>
      <c r="B24" s="28" t="s">
        <v>742</v>
      </c>
      <c r="C24" s="23" t="s">
        <v>686</v>
      </c>
    </row>
    <row r="25" spans="1:3" ht="31.5" x14ac:dyDescent="0.25">
      <c r="A25" s="27">
        <f>+A23+1</f>
        <v>17</v>
      </c>
      <c r="B25" s="25" t="s">
        <v>743</v>
      </c>
      <c r="C25" s="26" t="s">
        <v>680</v>
      </c>
    </row>
    <row r="26" spans="1:3" ht="63" x14ac:dyDescent="0.25">
      <c r="A26" s="27">
        <f>+A25+1</f>
        <v>18</v>
      </c>
      <c r="B26" s="25" t="s">
        <v>746</v>
      </c>
      <c r="C26" s="26" t="s">
        <v>680</v>
      </c>
    </row>
    <row r="27" spans="1:3" ht="31.5" x14ac:dyDescent="0.25">
      <c r="A27" s="24">
        <f>+A26+1</f>
        <v>19</v>
      </c>
      <c r="B27" s="25" t="s">
        <v>749</v>
      </c>
      <c r="C27" s="26" t="s">
        <v>680</v>
      </c>
    </row>
    <row r="28" spans="1:3" ht="31.5" x14ac:dyDescent="0.25">
      <c r="A28" s="27">
        <f>+A27+1</f>
        <v>20</v>
      </c>
      <c r="B28" s="25" t="s">
        <v>752</v>
      </c>
      <c r="C28" s="26" t="s">
        <v>680</v>
      </c>
    </row>
    <row r="29" spans="1:3" ht="31.5" x14ac:dyDescent="0.25">
      <c r="A29" s="21" t="s">
        <v>755</v>
      </c>
      <c r="B29" s="28" t="s">
        <v>756</v>
      </c>
      <c r="C29" s="23" t="s">
        <v>686</v>
      </c>
    </row>
    <row r="30" spans="1:3" ht="47.25" x14ac:dyDescent="0.25">
      <c r="A30" s="27">
        <f>+A28+1</f>
        <v>21</v>
      </c>
      <c r="B30" s="25" t="s">
        <v>757</v>
      </c>
      <c r="C30" s="26" t="s">
        <v>679</v>
      </c>
    </row>
    <row r="31" spans="1:3" ht="15.75" x14ac:dyDescent="0.25">
      <c r="A31" s="27">
        <f>+A30+1</f>
        <v>22</v>
      </c>
      <c r="B31" s="25" t="s">
        <v>760</v>
      </c>
      <c r="C31" s="26" t="s">
        <v>680</v>
      </c>
    </row>
    <row r="32" spans="1:3" ht="63" x14ac:dyDescent="0.25">
      <c r="A32" s="24">
        <f>+A31+1</f>
        <v>23</v>
      </c>
      <c r="B32" s="25" t="s">
        <v>763</v>
      </c>
      <c r="C32" s="26" t="s">
        <v>680</v>
      </c>
    </row>
    <row r="33" spans="1:3" ht="31.5" x14ac:dyDescent="0.25">
      <c r="A33" s="24">
        <f>+A32+1</f>
        <v>24</v>
      </c>
      <c r="B33" s="25" t="s">
        <v>766</v>
      </c>
      <c r="C33" s="26" t="s">
        <v>679</v>
      </c>
    </row>
    <row r="34" spans="1:3" ht="31.5" x14ac:dyDescent="0.25">
      <c r="A34" s="27">
        <f>+A33+1</f>
        <v>25</v>
      </c>
      <c r="B34" s="25" t="s">
        <v>769</v>
      </c>
      <c r="C34" s="26" t="s">
        <v>680</v>
      </c>
    </row>
    <row r="35" spans="1:3" ht="31.5" x14ac:dyDescent="0.25">
      <c r="A35" s="21" t="s">
        <v>772</v>
      </c>
      <c r="B35" s="28" t="s">
        <v>773</v>
      </c>
      <c r="C35" s="23" t="s">
        <v>686</v>
      </c>
    </row>
    <row r="36" spans="1:3" ht="31.5" x14ac:dyDescent="0.25">
      <c r="A36" s="27">
        <f>+A34+1</f>
        <v>26</v>
      </c>
      <c r="B36" s="25" t="s">
        <v>774</v>
      </c>
      <c r="C36" s="26" t="s">
        <v>680</v>
      </c>
    </row>
    <row r="37" spans="1:3" ht="31.5" x14ac:dyDescent="0.25">
      <c r="A37" s="27">
        <f>+A36+1</f>
        <v>27</v>
      </c>
      <c r="B37" s="25" t="s">
        <v>777</v>
      </c>
      <c r="C37" s="26" t="s">
        <v>680</v>
      </c>
    </row>
    <row r="38" spans="1:3" ht="31.5" x14ac:dyDescent="0.25">
      <c r="A38" s="21" t="s">
        <v>779</v>
      </c>
      <c r="B38" s="28" t="s">
        <v>834</v>
      </c>
      <c r="C38" s="26" t="str">
        <f>+'LISTA DE VERIFICACION'!E65</f>
        <v>CUMPLE SI/NO</v>
      </c>
    </row>
    <row r="39" spans="1:3" ht="31.5" x14ac:dyDescent="0.25">
      <c r="A39" s="27">
        <f>+A37+1</f>
        <v>28</v>
      </c>
      <c r="B39" s="25" t="s">
        <v>781</v>
      </c>
      <c r="C39" s="26" t="s">
        <v>679</v>
      </c>
    </row>
    <row r="40" spans="1:3" ht="31.5" x14ac:dyDescent="0.25">
      <c r="A40" s="27">
        <f>+A39+1</f>
        <v>29</v>
      </c>
      <c r="B40" s="25" t="s">
        <v>784</v>
      </c>
      <c r="C40" s="26" t="s">
        <v>680</v>
      </c>
    </row>
    <row r="41" spans="1:3" ht="31.5" x14ac:dyDescent="0.25">
      <c r="A41" s="21" t="s">
        <v>787</v>
      </c>
      <c r="B41" s="28" t="s">
        <v>835</v>
      </c>
      <c r="C41" s="23" t="s">
        <v>686</v>
      </c>
    </row>
    <row r="42" spans="1:3" ht="47.25" x14ac:dyDescent="0.25">
      <c r="A42" s="27">
        <f>+A40+1</f>
        <v>30</v>
      </c>
      <c r="B42" s="25" t="s">
        <v>789</v>
      </c>
      <c r="C42" s="26" t="s">
        <v>680</v>
      </c>
    </row>
    <row r="43" spans="1:3" ht="31.5" x14ac:dyDescent="0.25">
      <c r="A43" s="21" t="s">
        <v>793</v>
      </c>
      <c r="B43" s="28" t="s">
        <v>794</v>
      </c>
      <c r="C43" s="23" t="s">
        <v>686</v>
      </c>
    </row>
    <row r="44" spans="1:3" ht="63" x14ac:dyDescent="0.25">
      <c r="A44" s="24">
        <f>+A42+1</f>
        <v>31</v>
      </c>
      <c r="B44" s="25" t="s">
        <v>795</v>
      </c>
      <c r="C44" s="26" t="s">
        <v>680</v>
      </c>
    </row>
    <row r="45" spans="1:3" ht="31.5" x14ac:dyDescent="0.25">
      <c r="A45" s="24">
        <f>+A44+1</f>
        <v>32</v>
      </c>
      <c r="B45" s="25" t="s">
        <v>798</v>
      </c>
      <c r="C45" s="26" t="s">
        <v>680</v>
      </c>
    </row>
    <row r="46" spans="1:3" ht="47.25" x14ac:dyDescent="0.25">
      <c r="A46" s="27">
        <f>+A45+1</f>
        <v>33</v>
      </c>
      <c r="B46" s="25" t="s">
        <v>801</v>
      </c>
      <c r="C46" s="26" t="s">
        <v>680</v>
      </c>
    </row>
    <row r="47" spans="1:3" ht="31.5" x14ac:dyDescent="0.25">
      <c r="A47" s="21" t="s">
        <v>804</v>
      </c>
      <c r="B47" s="28" t="s">
        <v>805</v>
      </c>
      <c r="C47" s="23" t="s">
        <v>686</v>
      </c>
    </row>
    <row r="48" spans="1:3" ht="31.5" x14ac:dyDescent="0.25">
      <c r="A48" s="24">
        <f>+A46+1</f>
        <v>34</v>
      </c>
      <c r="B48" s="25" t="s">
        <v>806</v>
      </c>
      <c r="C48" s="26" t="s">
        <v>680</v>
      </c>
    </row>
    <row r="49" spans="1:3" ht="47.25" x14ac:dyDescent="0.25">
      <c r="A49" s="24">
        <f>+A48+1</f>
        <v>35</v>
      </c>
      <c r="B49" s="25" t="s">
        <v>809</v>
      </c>
      <c r="C49" s="26" t="s">
        <v>680</v>
      </c>
    </row>
    <row r="50" spans="1:3" ht="31.5" x14ac:dyDescent="0.25">
      <c r="A50" s="24">
        <f>+A49+1</f>
        <v>36</v>
      </c>
      <c r="B50" s="25" t="s">
        <v>812</v>
      </c>
      <c r="C50" s="26" t="s">
        <v>680</v>
      </c>
    </row>
    <row r="51" spans="1:3" ht="31.5" x14ac:dyDescent="0.25">
      <c r="A51" s="24">
        <f>+A50+1</f>
        <v>37</v>
      </c>
      <c r="B51" s="25" t="s">
        <v>815</v>
      </c>
      <c r="C51" s="26" t="s">
        <v>680</v>
      </c>
    </row>
    <row r="52" spans="1:3" ht="31.5" x14ac:dyDescent="0.25">
      <c r="A52" s="21" t="s">
        <v>818</v>
      </c>
      <c r="B52" s="28" t="s">
        <v>836</v>
      </c>
      <c r="C52" s="23" t="s">
        <v>686</v>
      </c>
    </row>
    <row r="53" spans="1:3" ht="31.5" x14ac:dyDescent="0.25">
      <c r="A53" s="24">
        <f>+A51+1</f>
        <v>38</v>
      </c>
      <c r="B53" s="25" t="s">
        <v>820</v>
      </c>
      <c r="C53" s="26" t="s">
        <v>680</v>
      </c>
    </row>
    <row r="54" spans="1:3" ht="15.75" x14ac:dyDescent="0.25">
      <c r="A54" s="24">
        <f>+A53+1</f>
        <v>39</v>
      </c>
      <c r="B54" s="25" t="s">
        <v>823</v>
      </c>
      <c r="C54" s="26" t="s">
        <v>680</v>
      </c>
    </row>
    <row r="55" spans="1:3" ht="47.25" x14ac:dyDescent="0.25">
      <c r="A55" s="24">
        <f>+A54+1</f>
        <v>40</v>
      </c>
      <c r="B55" s="25" t="s">
        <v>826</v>
      </c>
      <c r="C55" s="26" t="s">
        <v>680</v>
      </c>
    </row>
    <row r="56" spans="1:3" ht="31.5" x14ac:dyDescent="0.25">
      <c r="A56" s="24">
        <f>+A55+1</f>
        <v>41</v>
      </c>
      <c r="B56" s="25" t="s">
        <v>829</v>
      </c>
      <c r="C56" s="26" t="s">
        <v>679</v>
      </c>
    </row>
  </sheetData>
  <mergeCells count="3">
    <mergeCell ref="A2:C2"/>
    <mergeCell ref="A3:B4"/>
    <mergeCell ref="C3:C4"/>
  </mergeCells>
  <conditionalFormatting sqref="C10:C13">
    <cfRule type="colorScale" priority="89">
      <colorScale>
        <cfvo type="num" val="#N/A"/>
        <cfvo type="num" val="#N/A"/>
        <color rgb="FFFF7128"/>
        <color rgb="FFFFEF9C"/>
      </colorScale>
    </cfRule>
  </conditionalFormatting>
  <conditionalFormatting sqref="C6">
    <cfRule type="colorScale" priority="219">
      <colorScale>
        <cfvo type="min"/>
        <cfvo type="max"/>
        <color rgb="FFFF0000"/>
        <color rgb="FF92D050"/>
      </colorScale>
    </cfRule>
  </conditionalFormatting>
  <conditionalFormatting sqref="C7:C8">
    <cfRule type="cellIs" dxfId="59" priority="215" operator="equal">
      <formula>"""SI"""</formula>
    </cfRule>
    <cfRule type="colorScale" priority="217">
      <colorScale>
        <cfvo type="min"/>
        <cfvo type="max"/>
        <color rgb="FFFF0000"/>
        <color rgb="FF92D050"/>
      </colorScale>
    </cfRule>
  </conditionalFormatting>
  <conditionalFormatting sqref="C6">
    <cfRule type="colorScale" priority="218">
      <colorScale>
        <cfvo type="num" val="#N/A"/>
        <cfvo type="num" val="#N/A"/>
        <color rgb="FFFF7128"/>
        <color rgb="FFFFEF9C"/>
      </colorScale>
    </cfRule>
  </conditionalFormatting>
  <conditionalFormatting sqref="C7:C8">
    <cfRule type="colorScale" priority="216">
      <colorScale>
        <cfvo type="num" val="#N/A"/>
        <cfvo type="num" val="#N/A"/>
        <color rgb="FFFF7128"/>
        <color rgb="FFFFEF9C"/>
      </colorScale>
    </cfRule>
  </conditionalFormatting>
  <conditionalFormatting sqref="C6:C8">
    <cfRule type="cellIs" dxfId="58" priority="228" operator="equal">
      <formula>"NC"</formula>
    </cfRule>
    <cfRule type="cellIs" dxfId="57" priority="229" operator="equal">
      <formula>"SI"</formula>
    </cfRule>
    <cfRule type="cellIs" dxfId="56" priority="230" operator="equal">
      <formula>"NO"</formula>
    </cfRule>
    <cfRule type="cellIs" dxfId="55" priority="231" operator="equal">
      <formula>"SI"</formula>
    </cfRule>
    <cfRule type="cellIs" dxfId="54" priority="232" operator="equal">
      <formula>"NO"</formula>
    </cfRule>
    <cfRule type="colorScale" priority="233">
      <colorScale>
        <cfvo type="min"/>
        <cfvo type="max"/>
        <color rgb="FFFF7128"/>
        <color rgb="FF92D050"/>
      </colorScale>
    </cfRule>
  </conditionalFormatting>
  <conditionalFormatting sqref="C25:C28">
    <cfRule type="colorScale" priority="70">
      <colorScale>
        <cfvo type="num" val="#N/A"/>
        <cfvo type="num" val="#N/A"/>
        <color rgb="FFFF7128"/>
        <color rgb="FFFFEF9C"/>
      </colorScale>
    </cfRule>
  </conditionalFormatting>
  <conditionalFormatting sqref="C7:C8">
    <cfRule type="colorScale" priority="101">
      <colorScale>
        <cfvo type="min"/>
        <cfvo type="max"/>
        <color rgb="FFFF0000"/>
        <color rgb="FF92D050"/>
      </colorScale>
    </cfRule>
  </conditionalFormatting>
  <conditionalFormatting sqref="C7:C8">
    <cfRule type="colorScale" priority="100">
      <colorScale>
        <cfvo type="num" val="#N/A"/>
        <cfvo type="num" val="#N/A"/>
        <color rgb="FFFF7128"/>
        <color rgb="FFFFEF9C"/>
      </colorScale>
    </cfRule>
  </conditionalFormatting>
  <conditionalFormatting sqref="C10:C13">
    <cfRule type="cellIs" dxfId="53" priority="91" operator="equal">
      <formula>"""SI"""</formula>
    </cfRule>
    <cfRule type="colorScale" priority="93">
      <colorScale>
        <cfvo type="min"/>
        <cfvo type="max"/>
        <color rgb="FFFF0000"/>
        <color rgb="FF92D050"/>
      </colorScale>
    </cfRule>
  </conditionalFormatting>
  <conditionalFormatting sqref="C10:C13">
    <cfRule type="colorScale" priority="92">
      <colorScale>
        <cfvo type="num" val="#N/A"/>
        <cfvo type="num" val="#N/A"/>
        <color rgb="FFFF7128"/>
        <color rgb="FFFFEF9C"/>
      </colorScale>
    </cfRule>
  </conditionalFormatting>
  <conditionalFormatting sqref="C10:C13">
    <cfRule type="cellIs" dxfId="52" priority="94" operator="equal">
      <formula>"NC"</formula>
    </cfRule>
    <cfRule type="cellIs" dxfId="51" priority="95" operator="equal">
      <formula>"SI"</formula>
    </cfRule>
    <cfRule type="cellIs" dxfId="50" priority="96" operator="equal">
      <formula>"NO"</formula>
    </cfRule>
    <cfRule type="cellIs" dxfId="49" priority="97" operator="equal">
      <formula>"SI"</formula>
    </cfRule>
    <cfRule type="cellIs" dxfId="48" priority="98" operator="equal">
      <formula>"NO"</formula>
    </cfRule>
    <cfRule type="colorScale" priority="99">
      <colorScale>
        <cfvo type="min"/>
        <cfvo type="max"/>
        <color rgb="FFFF7128"/>
        <color rgb="FF92D050"/>
      </colorScale>
    </cfRule>
  </conditionalFormatting>
  <conditionalFormatting sqref="C10:C13">
    <cfRule type="colorScale" priority="90">
      <colorScale>
        <cfvo type="min"/>
        <cfvo type="max"/>
        <color rgb="FFFF0000"/>
        <color rgb="FF92D050"/>
      </colorScale>
    </cfRule>
  </conditionalFormatting>
  <conditionalFormatting sqref="C15:C23">
    <cfRule type="cellIs" dxfId="47" priority="80" operator="equal">
      <formula>"""SI"""</formula>
    </cfRule>
    <cfRule type="colorScale" priority="82">
      <colorScale>
        <cfvo type="min"/>
        <cfvo type="max"/>
        <color rgb="FFFF0000"/>
        <color rgb="FF92D050"/>
      </colorScale>
    </cfRule>
  </conditionalFormatting>
  <conditionalFormatting sqref="C15:C23">
    <cfRule type="colorScale" priority="81">
      <colorScale>
        <cfvo type="num" val="#N/A"/>
        <cfvo type="num" val="#N/A"/>
        <color rgb="FFFF7128"/>
        <color rgb="FFFFEF9C"/>
      </colorScale>
    </cfRule>
  </conditionalFormatting>
  <conditionalFormatting sqref="C15:C23">
    <cfRule type="cellIs" dxfId="46" priority="83" operator="equal">
      <formula>"NC"</formula>
    </cfRule>
    <cfRule type="cellIs" dxfId="45" priority="84" operator="equal">
      <formula>"SI"</formula>
    </cfRule>
    <cfRule type="cellIs" dxfId="44" priority="85" operator="equal">
      <formula>"NO"</formula>
    </cfRule>
    <cfRule type="cellIs" dxfId="43" priority="86" operator="equal">
      <formula>"SI"</formula>
    </cfRule>
    <cfRule type="cellIs" dxfId="42" priority="87" operator="equal">
      <formula>"NO"</formula>
    </cfRule>
    <cfRule type="colorScale" priority="88">
      <colorScale>
        <cfvo type="min"/>
        <cfvo type="max"/>
        <color rgb="FFFF7128"/>
        <color rgb="FF92D050"/>
      </colorScale>
    </cfRule>
  </conditionalFormatting>
  <conditionalFormatting sqref="C15:C23">
    <cfRule type="colorScale" priority="79">
      <colorScale>
        <cfvo type="min"/>
        <cfvo type="max"/>
        <color rgb="FFFF0000"/>
        <color rgb="FF92D050"/>
      </colorScale>
    </cfRule>
  </conditionalFormatting>
  <conditionalFormatting sqref="C15:C23">
    <cfRule type="colorScale" priority="78">
      <colorScale>
        <cfvo type="num" val="#N/A"/>
        <cfvo type="num" val="#N/A"/>
        <color rgb="FFFF7128"/>
        <color rgb="FFFFEF9C"/>
      </colorScale>
    </cfRule>
  </conditionalFormatting>
  <conditionalFormatting sqref="C25:C28">
    <cfRule type="cellIs" dxfId="41" priority="69" operator="equal">
      <formula>"""SI"""</formula>
    </cfRule>
    <cfRule type="colorScale" priority="71">
      <colorScale>
        <cfvo type="min"/>
        <cfvo type="max"/>
        <color rgb="FFFF0000"/>
        <color rgb="FF92D050"/>
      </colorScale>
    </cfRule>
  </conditionalFormatting>
  <conditionalFormatting sqref="C25:C28">
    <cfRule type="cellIs" dxfId="40" priority="72" operator="equal">
      <formula>"NC"</formula>
    </cfRule>
    <cfRule type="cellIs" dxfId="39" priority="73" operator="equal">
      <formula>"SI"</formula>
    </cfRule>
    <cfRule type="cellIs" dxfId="38" priority="74" operator="equal">
      <formula>"NO"</formula>
    </cfRule>
    <cfRule type="cellIs" dxfId="37" priority="75" operator="equal">
      <formula>"SI"</formula>
    </cfRule>
    <cfRule type="cellIs" dxfId="36" priority="76" operator="equal">
      <formula>"NO"</formula>
    </cfRule>
    <cfRule type="colorScale" priority="77">
      <colorScale>
        <cfvo type="min"/>
        <cfvo type="max"/>
        <color rgb="FFFF7128"/>
        <color rgb="FF92D050"/>
      </colorScale>
    </cfRule>
  </conditionalFormatting>
  <conditionalFormatting sqref="C25:C28">
    <cfRule type="colorScale" priority="68">
      <colorScale>
        <cfvo type="min"/>
        <cfvo type="max"/>
        <color rgb="FFFF0000"/>
        <color rgb="FF92D050"/>
      </colorScale>
    </cfRule>
  </conditionalFormatting>
  <conditionalFormatting sqref="C25:C28">
    <cfRule type="colorScale" priority="67">
      <colorScale>
        <cfvo type="num" val="#N/A"/>
        <cfvo type="num" val="#N/A"/>
        <color rgb="FFFF7128"/>
        <color rgb="FFFFEF9C"/>
      </colorScale>
    </cfRule>
  </conditionalFormatting>
  <conditionalFormatting sqref="C30:C34">
    <cfRule type="cellIs" dxfId="35" priority="58" operator="equal">
      <formula>"""SI"""</formula>
    </cfRule>
    <cfRule type="colorScale" priority="60">
      <colorScale>
        <cfvo type="min"/>
        <cfvo type="max"/>
        <color rgb="FFFF0000"/>
        <color rgb="FF92D050"/>
      </colorScale>
    </cfRule>
  </conditionalFormatting>
  <conditionalFormatting sqref="C30:C34">
    <cfRule type="colorScale" priority="59">
      <colorScale>
        <cfvo type="num" val="#N/A"/>
        <cfvo type="num" val="#N/A"/>
        <color rgb="FFFF7128"/>
        <color rgb="FFFFEF9C"/>
      </colorScale>
    </cfRule>
  </conditionalFormatting>
  <conditionalFormatting sqref="C30:C34">
    <cfRule type="cellIs" dxfId="34" priority="61" operator="equal">
      <formula>"NC"</formula>
    </cfRule>
    <cfRule type="cellIs" dxfId="33" priority="62" operator="equal">
      <formula>"SI"</formula>
    </cfRule>
    <cfRule type="cellIs" dxfId="32" priority="63" operator="equal">
      <formula>"NO"</formula>
    </cfRule>
    <cfRule type="cellIs" dxfId="31" priority="64" operator="equal">
      <formula>"SI"</formula>
    </cfRule>
    <cfRule type="cellIs" dxfId="30" priority="65" operator="equal">
      <formula>"NO"</formula>
    </cfRule>
    <cfRule type="colorScale" priority="66">
      <colorScale>
        <cfvo type="min"/>
        <cfvo type="max"/>
        <color rgb="FFFF7128"/>
        <color rgb="FF92D050"/>
      </colorScale>
    </cfRule>
  </conditionalFormatting>
  <conditionalFormatting sqref="C30:C34">
    <cfRule type="colorScale" priority="57">
      <colorScale>
        <cfvo type="min"/>
        <cfvo type="max"/>
        <color rgb="FFFF0000"/>
        <color rgb="FF92D050"/>
      </colorScale>
    </cfRule>
  </conditionalFormatting>
  <conditionalFormatting sqref="C30:C34">
    <cfRule type="colorScale" priority="56">
      <colorScale>
        <cfvo type="num" val="#N/A"/>
        <cfvo type="num" val="#N/A"/>
        <color rgb="FFFF7128"/>
        <color rgb="FFFFEF9C"/>
      </colorScale>
    </cfRule>
  </conditionalFormatting>
  <conditionalFormatting sqref="C36:C40">
    <cfRule type="cellIs" dxfId="29" priority="47" operator="equal">
      <formula>"""SI"""</formula>
    </cfRule>
    <cfRule type="colorScale" priority="49">
      <colorScale>
        <cfvo type="min"/>
        <cfvo type="max"/>
        <color rgb="FFFF0000"/>
        <color rgb="FF92D050"/>
      </colorScale>
    </cfRule>
  </conditionalFormatting>
  <conditionalFormatting sqref="C36:C40">
    <cfRule type="colorScale" priority="48">
      <colorScale>
        <cfvo type="num" val="#N/A"/>
        <cfvo type="num" val="#N/A"/>
        <color rgb="FFFF7128"/>
        <color rgb="FFFFEF9C"/>
      </colorScale>
    </cfRule>
  </conditionalFormatting>
  <conditionalFormatting sqref="C36:C40">
    <cfRule type="cellIs" dxfId="28" priority="50" operator="equal">
      <formula>"NC"</formula>
    </cfRule>
    <cfRule type="cellIs" dxfId="27" priority="51" operator="equal">
      <formula>"SI"</formula>
    </cfRule>
    <cfRule type="cellIs" dxfId="26" priority="52" operator="equal">
      <formula>"NO"</formula>
    </cfRule>
    <cfRule type="cellIs" dxfId="25" priority="53" operator="equal">
      <formula>"SI"</formula>
    </cfRule>
    <cfRule type="cellIs" dxfId="24" priority="54" operator="equal">
      <formula>"NO"</formula>
    </cfRule>
    <cfRule type="colorScale" priority="55">
      <colorScale>
        <cfvo type="min"/>
        <cfvo type="max"/>
        <color rgb="FFFF7128"/>
        <color rgb="FF92D050"/>
      </colorScale>
    </cfRule>
  </conditionalFormatting>
  <conditionalFormatting sqref="C36:C40">
    <cfRule type="colorScale" priority="46">
      <colorScale>
        <cfvo type="min"/>
        <cfvo type="max"/>
        <color rgb="FFFF0000"/>
        <color rgb="FF92D050"/>
      </colorScale>
    </cfRule>
  </conditionalFormatting>
  <conditionalFormatting sqref="C36:C40">
    <cfRule type="colorScale" priority="45">
      <colorScale>
        <cfvo type="num" val="#N/A"/>
        <cfvo type="num" val="#N/A"/>
        <color rgb="FFFF7128"/>
        <color rgb="FFFFEF9C"/>
      </colorScale>
    </cfRule>
  </conditionalFormatting>
  <conditionalFormatting sqref="C42">
    <cfRule type="cellIs" dxfId="23" priority="36" operator="equal">
      <formula>"""SI"""</formula>
    </cfRule>
    <cfRule type="colorScale" priority="38">
      <colorScale>
        <cfvo type="min"/>
        <cfvo type="max"/>
        <color rgb="FFFF0000"/>
        <color rgb="FF92D050"/>
      </colorScale>
    </cfRule>
  </conditionalFormatting>
  <conditionalFormatting sqref="C42">
    <cfRule type="colorScale" priority="37">
      <colorScale>
        <cfvo type="num" val="#N/A"/>
        <cfvo type="num" val="#N/A"/>
        <color rgb="FFFF7128"/>
        <color rgb="FFFFEF9C"/>
      </colorScale>
    </cfRule>
  </conditionalFormatting>
  <conditionalFormatting sqref="C42">
    <cfRule type="cellIs" dxfId="22" priority="39" operator="equal">
      <formula>"NC"</formula>
    </cfRule>
    <cfRule type="cellIs" dxfId="21" priority="40" operator="equal">
      <formula>"SI"</formula>
    </cfRule>
    <cfRule type="cellIs" dxfId="20" priority="41" operator="equal">
      <formula>"NO"</formula>
    </cfRule>
    <cfRule type="cellIs" dxfId="19" priority="42" operator="equal">
      <formula>"SI"</formula>
    </cfRule>
    <cfRule type="cellIs" dxfId="18" priority="43" operator="equal">
      <formula>"NO"</formula>
    </cfRule>
    <cfRule type="colorScale" priority="44">
      <colorScale>
        <cfvo type="min"/>
        <cfvo type="max"/>
        <color rgb="FFFF7128"/>
        <color rgb="FF92D050"/>
      </colorScale>
    </cfRule>
  </conditionalFormatting>
  <conditionalFormatting sqref="C42">
    <cfRule type="colorScale" priority="35">
      <colorScale>
        <cfvo type="min"/>
        <cfvo type="max"/>
        <color rgb="FFFF0000"/>
        <color rgb="FF92D050"/>
      </colorScale>
    </cfRule>
  </conditionalFormatting>
  <conditionalFormatting sqref="C42">
    <cfRule type="colorScale" priority="34">
      <colorScale>
        <cfvo type="num" val="#N/A"/>
        <cfvo type="num" val="#N/A"/>
        <color rgb="FFFF7128"/>
        <color rgb="FFFFEF9C"/>
      </colorScale>
    </cfRule>
  </conditionalFormatting>
  <conditionalFormatting sqref="C44:C46">
    <cfRule type="cellIs" dxfId="17" priority="25" operator="equal">
      <formula>"""SI"""</formula>
    </cfRule>
    <cfRule type="colorScale" priority="27">
      <colorScale>
        <cfvo type="min"/>
        <cfvo type="max"/>
        <color rgb="FFFF0000"/>
        <color rgb="FF92D050"/>
      </colorScale>
    </cfRule>
  </conditionalFormatting>
  <conditionalFormatting sqref="C44:C46">
    <cfRule type="colorScale" priority="26">
      <colorScale>
        <cfvo type="num" val="#N/A"/>
        <cfvo type="num" val="#N/A"/>
        <color rgb="FFFF7128"/>
        <color rgb="FFFFEF9C"/>
      </colorScale>
    </cfRule>
  </conditionalFormatting>
  <conditionalFormatting sqref="C44:C46">
    <cfRule type="cellIs" dxfId="16" priority="28" operator="equal">
      <formula>"NC"</formula>
    </cfRule>
    <cfRule type="cellIs" dxfId="15" priority="29" operator="equal">
      <formula>"SI"</formula>
    </cfRule>
    <cfRule type="cellIs" dxfId="14" priority="30" operator="equal">
      <formula>"NO"</formula>
    </cfRule>
    <cfRule type="cellIs" dxfId="13" priority="31" operator="equal">
      <formula>"SI"</formula>
    </cfRule>
    <cfRule type="cellIs" dxfId="12" priority="32" operator="equal">
      <formula>"NO"</formula>
    </cfRule>
    <cfRule type="colorScale" priority="33">
      <colorScale>
        <cfvo type="min"/>
        <cfvo type="max"/>
        <color rgb="FFFF7128"/>
        <color rgb="FF92D050"/>
      </colorScale>
    </cfRule>
  </conditionalFormatting>
  <conditionalFormatting sqref="C44:C46">
    <cfRule type="colorScale" priority="24">
      <colorScale>
        <cfvo type="min"/>
        <cfvo type="max"/>
        <color rgb="FFFF0000"/>
        <color rgb="FF92D050"/>
      </colorScale>
    </cfRule>
  </conditionalFormatting>
  <conditionalFormatting sqref="C44:C46">
    <cfRule type="colorScale" priority="23">
      <colorScale>
        <cfvo type="num" val="#N/A"/>
        <cfvo type="num" val="#N/A"/>
        <color rgb="FFFF7128"/>
        <color rgb="FFFFEF9C"/>
      </colorScale>
    </cfRule>
  </conditionalFormatting>
  <conditionalFormatting sqref="C48:C51">
    <cfRule type="cellIs" dxfId="11" priority="14" operator="equal">
      <formula>"""SI"""</formula>
    </cfRule>
    <cfRule type="colorScale" priority="16">
      <colorScale>
        <cfvo type="min"/>
        <cfvo type="max"/>
        <color rgb="FFFF0000"/>
        <color rgb="FF92D050"/>
      </colorScale>
    </cfRule>
  </conditionalFormatting>
  <conditionalFormatting sqref="C48:C51">
    <cfRule type="colorScale" priority="15">
      <colorScale>
        <cfvo type="num" val="#N/A"/>
        <cfvo type="num" val="#N/A"/>
        <color rgb="FFFF7128"/>
        <color rgb="FFFFEF9C"/>
      </colorScale>
    </cfRule>
  </conditionalFormatting>
  <conditionalFormatting sqref="C48:C51">
    <cfRule type="cellIs" dxfId="10" priority="17" operator="equal">
      <formula>"NC"</formula>
    </cfRule>
    <cfRule type="cellIs" dxfId="9" priority="18" operator="equal">
      <formula>"SI"</formula>
    </cfRule>
    <cfRule type="cellIs" dxfId="8" priority="19" operator="equal">
      <formula>"NO"</formula>
    </cfRule>
    <cfRule type="cellIs" dxfId="7" priority="20" operator="equal">
      <formula>"SI"</formula>
    </cfRule>
    <cfRule type="cellIs" dxfId="6" priority="21" operator="equal">
      <formula>"NO"</formula>
    </cfRule>
    <cfRule type="colorScale" priority="22">
      <colorScale>
        <cfvo type="min"/>
        <cfvo type="max"/>
        <color rgb="FFFF7128"/>
        <color rgb="FF92D050"/>
      </colorScale>
    </cfRule>
  </conditionalFormatting>
  <conditionalFormatting sqref="C48:C51">
    <cfRule type="colorScale" priority="13">
      <colorScale>
        <cfvo type="min"/>
        <cfvo type="max"/>
        <color rgb="FFFF0000"/>
        <color rgb="FF92D050"/>
      </colorScale>
    </cfRule>
  </conditionalFormatting>
  <conditionalFormatting sqref="C48:C51">
    <cfRule type="colorScale" priority="12">
      <colorScale>
        <cfvo type="num" val="#N/A"/>
        <cfvo type="num" val="#N/A"/>
        <color rgb="FFFF7128"/>
        <color rgb="FFFFEF9C"/>
      </colorScale>
    </cfRule>
  </conditionalFormatting>
  <conditionalFormatting sqref="C53:C56">
    <cfRule type="cellIs" dxfId="5" priority="3" operator="equal">
      <formula>"""SI"""</formula>
    </cfRule>
    <cfRule type="colorScale" priority="5">
      <colorScale>
        <cfvo type="min"/>
        <cfvo type="max"/>
        <color rgb="FFFF0000"/>
        <color rgb="FF92D050"/>
      </colorScale>
    </cfRule>
  </conditionalFormatting>
  <conditionalFormatting sqref="C53:C56">
    <cfRule type="colorScale" priority="4">
      <colorScale>
        <cfvo type="num" val="#N/A"/>
        <cfvo type="num" val="#N/A"/>
        <color rgb="FFFF7128"/>
        <color rgb="FFFFEF9C"/>
      </colorScale>
    </cfRule>
  </conditionalFormatting>
  <conditionalFormatting sqref="C53:C56">
    <cfRule type="cellIs" dxfId="4" priority="6" operator="equal">
      <formula>"NC"</formula>
    </cfRule>
    <cfRule type="cellIs" dxfId="3" priority="7" operator="equal">
      <formula>"SI"</formula>
    </cfRule>
    <cfRule type="cellIs" dxfId="2" priority="8" operator="equal">
      <formula>"NO"</formula>
    </cfRule>
    <cfRule type="cellIs" dxfId="1" priority="9" operator="equal">
      <formula>"SI"</formula>
    </cfRule>
    <cfRule type="cellIs" dxfId="0" priority="10" operator="equal">
      <formula>"NO"</formula>
    </cfRule>
    <cfRule type="colorScale" priority="11">
      <colorScale>
        <cfvo type="min"/>
        <cfvo type="max"/>
        <color rgb="FFFF7128"/>
        <color rgb="FF92D050"/>
      </colorScale>
    </cfRule>
  </conditionalFormatting>
  <conditionalFormatting sqref="C53:C56">
    <cfRule type="colorScale" priority="2">
      <colorScale>
        <cfvo type="min"/>
        <cfvo type="max"/>
        <color rgb="FFFF0000"/>
        <color rgb="FF92D050"/>
      </colorScale>
    </cfRule>
  </conditionalFormatting>
  <conditionalFormatting sqref="C53:C56">
    <cfRule type="colorScale" priority="1">
      <colorScale>
        <cfvo type="num" val="#N/A"/>
        <cfvo type="num" val="#N/A"/>
        <color rgb="FFFF7128"/>
        <color rgb="FFFFEF9C"/>
      </colorScale>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6"/>
  <dimension ref="B1:E9"/>
  <sheetViews>
    <sheetView workbookViewId="0">
      <selection sqref="A1:A82"/>
    </sheetView>
  </sheetViews>
  <sheetFormatPr baseColWidth="10" defaultColWidth="9.140625" defaultRowHeight="15" x14ac:dyDescent="0.25"/>
  <cols>
    <col min="5" max="5" width="59.7109375" style="58" customWidth="1"/>
  </cols>
  <sheetData>
    <row r="1" spans="2:5" ht="30" x14ac:dyDescent="0.25">
      <c r="B1" s="57" t="s">
        <v>696</v>
      </c>
      <c r="C1" t="s">
        <v>911</v>
      </c>
      <c r="D1">
        <v>2</v>
      </c>
      <c r="E1" s="58" t="s">
        <v>695</v>
      </c>
    </row>
    <row r="2" spans="2:5" ht="30" x14ac:dyDescent="0.25">
      <c r="B2" s="56" t="s">
        <v>701</v>
      </c>
      <c r="C2" t="s">
        <v>905</v>
      </c>
      <c r="D2">
        <v>1</v>
      </c>
      <c r="E2" s="58" t="s">
        <v>700</v>
      </c>
    </row>
    <row r="3" spans="2:5" ht="30" x14ac:dyDescent="0.25">
      <c r="B3" s="56" t="s">
        <v>710</v>
      </c>
      <c r="C3" t="s">
        <v>905</v>
      </c>
      <c r="D3">
        <v>1</v>
      </c>
      <c r="E3" s="58" t="s">
        <v>709</v>
      </c>
    </row>
    <row r="4" spans="2:5" ht="45" x14ac:dyDescent="0.25">
      <c r="B4" s="56" t="s">
        <v>734</v>
      </c>
      <c r="C4" t="s">
        <v>905</v>
      </c>
      <c r="D4">
        <v>1</v>
      </c>
      <c r="E4" s="58" t="s">
        <v>733</v>
      </c>
    </row>
    <row r="5" spans="2:5" ht="105" x14ac:dyDescent="0.25">
      <c r="B5" s="56" t="s">
        <v>740</v>
      </c>
      <c r="C5" t="s">
        <v>905</v>
      </c>
      <c r="D5">
        <v>1</v>
      </c>
      <c r="E5" s="58" t="s">
        <v>739</v>
      </c>
    </row>
    <row r="6" spans="2:5" x14ac:dyDescent="0.25">
      <c r="B6" s="57" t="s">
        <v>759</v>
      </c>
      <c r="C6" t="s">
        <v>911</v>
      </c>
      <c r="D6">
        <v>2</v>
      </c>
      <c r="E6" s="58" t="s">
        <v>758</v>
      </c>
    </row>
    <row r="7" spans="2:5" x14ac:dyDescent="0.25">
      <c r="B7" s="56" t="s">
        <v>768</v>
      </c>
      <c r="C7" t="s">
        <v>905</v>
      </c>
      <c r="D7">
        <v>1</v>
      </c>
      <c r="E7" s="58" t="s">
        <v>767</v>
      </c>
    </row>
    <row r="8" spans="2:5" ht="45" x14ac:dyDescent="0.25">
      <c r="B8" s="57" t="s">
        <v>783</v>
      </c>
      <c r="C8" t="s">
        <v>911</v>
      </c>
      <c r="D8">
        <v>2</v>
      </c>
      <c r="E8" s="58" t="s">
        <v>782</v>
      </c>
    </row>
    <row r="9" spans="2:5" ht="60" x14ac:dyDescent="0.25">
      <c r="B9" s="56" t="s">
        <v>831</v>
      </c>
      <c r="C9" t="s">
        <v>905</v>
      </c>
      <c r="D9">
        <v>1</v>
      </c>
      <c r="E9" s="58" t="s">
        <v>830</v>
      </c>
    </row>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7"/>
  <dimension ref="B1"/>
  <sheetViews>
    <sheetView workbookViewId="0">
      <selection activeCell="A2" sqref="A2:A83"/>
    </sheetView>
  </sheetViews>
  <sheetFormatPr baseColWidth="10" defaultColWidth="9.140625" defaultRowHeight="15" x14ac:dyDescent="0.25"/>
  <cols>
    <col min="2" max="2" width="47.7109375" style="58" customWidth="1"/>
  </cols>
  <sheetData>
    <row r="1" spans="2:2" x14ac:dyDescent="0.25">
      <c r="B1" s="58" t="s">
        <v>869</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5"/>
  <dimension ref="B1:M21"/>
  <sheetViews>
    <sheetView topLeftCell="B2" workbookViewId="0">
      <selection activeCell="J18" sqref="J18"/>
    </sheetView>
  </sheetViews>
  <sheetFormatPr baseColWidth="10" defaultColWidth="11.42578125" defaultRowHeight="15.75" x14ac:dyDescent="0.25"/>
  <cols>
    <col min="1" max="1" width="26.42578125" style="20" customWidth="1"/>
    <col min="2" max="2" width="39.7109375" style="20" customWidth="1"/>
    <col min="3" max="3" width="11.85546875" style="20" customWidth="1"/>
    <col min="4" max="4" width="11.28515625" style="20" customWidth="1"/>
    <col min="5" max="6" width="11.42578125" style="20"/>
    <col min="7" max="7" width="16.7109375" style="20" customWidth="1"/>
    <col min="8" max="8" width="16.28515625" style="20" customWidth="1"/>
    <col min="9" max="16384" width="11.42578125" style="20"/>
  </cols>
  <sheetData>
    <row r="1" spans="2:13" ht="16.5" thickBot="1" x14ac:dyDescent="0.3">
      <c r="I1" s="167" t="s">
        <v>837</v>
      </c>
      <c r="J1" s="168"/>
      <c r="K1" s="168"/>
    </row>
    <row r="2" spans="2:13" ht="17.25" thickTop="1" thickBot="1" x14ac:dyDescent="0.3">
      <c r="B2" s="29" t="s">
        <v>838</v>
      </c>
      <c r="C2" s="29" t="s">
        <v>839</v>
      </c>
      <c r="D2" s="29" t="s">
        <v>840</v>
      </c>
      <c r="E2" s="29" t="s">
        <v>841</v>
      </c>
      <c r="F2" s="29" t="s">
        <v>842</v>
      </c>
      <c r="G2" s="29" t="s">
        <v>843</v>
      </c>
      <c r="H2" s="30" t="s">
        <v>844</v>
      </c>
      <c r="I2" s="31">
        <v>1</v>
      </c>
      <c r="J2" s="32">
        <v>2</v>
      </c>
      <c r="K2" s="33">
        <v>3</v>
      </c>
      <c r="L2" s="34" t="s">
        <v>842</v>
      </c>
      <c r="M2" s="35" t="s">
        <v>845</v>
      </c>
    </row>
    <row r="3" spans="2:13" ht="16.5" thickTop="1" x14ac:dyDescent="0.25">
      <c r="B3" s="36" t="s">
        <v>846</v>
      </c>
      <c r="C3" s="37">
        <v>2</v>
      </c>
      <c r="D3" s="37">
        <v>1</v>
      </c>
      <c r="E3" s="37">
        <v>0</v>
      </c>
      <c r="F3" s="37">
        <v>3</v>
      </c>
      <c r="G3" s="38">
        <f>IF(H3=0,"NC",+C3/H3)</f>
        <v>0.66666666666666663</v>
      </c>
      <c r="H3" s="39">
        <f>+F3-E3</f>
        <v>3</v>
      </c>
      <c r="I3" s="40">
        <v>0</v>
      </c>
      <c r="J3" s="37">
        <v>1</v>
      </c>
      <c r="K3" s="37">
        <v>0</v>
      </c>
      <c r="L3" s="34">
        <f>+I3+J3+K3</f>
        <v>1</v>
      </c>
    </row>
    <row r="4" spans="2:13" x14ac:dyDescent="0.25">
      <c r="B4" s="41" t="s">
        <v>847</v>
      </c>
      <c r="C4" s="42">
        <v>2</v>
      </c>
      <c r="D4" s="42">
        <v>2</v>
      </c>
      <c r="E4" s="42">
        <v>0</v>
      </c>
      <c r="F4" s="42">
        <v>4</v>
      </c>
      <c r="G4" s="43">
        <f t="shared" ref="G4:G11" si="0">IF(H4=0,"NC",+C4/H4)</f>
        <v>0.5</v>
      </c>
      <c r="H4" s="39">
        <f>+F4-E4</f>
        <v>4</v>
      </c>
      <c r="I4" s="44">
        <v>2</v>
      </c>
      <c r="J4" s="42">
        <v>0</v>
      </c>
      <c r="K4" s="42">
        <v>0</v>
      </c>
      <c r="L4" s="34">
        <f t="shared" ref="L4:L14" si="1">+I4+J4+K4</f>
        <v>2</v>
      </c>
    </row>
    <row r="5" spans="2:13" x14ac:dyDescent="0.25">
      <c r="B5" s="41" t="s">
        <v>848</v>
      </c>
      <c r="C5" s="42">
        <v>7</v>
      </c>
      <c r="D5" s="42">
        <v>2</v>
      </c>
      <c r="E5" s="42">
        <v>0</v>
      </c>
      <c r="F5" s="42">
        <v>9</v>
      </c>
      <c r="G5" s="43">
        <f t="shared" si="0"/>
        <v>0.77777777777777779</v>
      </c>
      <c r="H5" s="39">
        <f t="shared" ref="H5:H13" si="2">+F5-E5</f>
        <v>9</v>
      </c>
      <c r="I5" s="44">
        <v>2</v>
      </c>
      <c r="J5" s="42">
        <v>0</v>
      </c>
      <c r="K5" s="42">
        <v>0</v>
      </c>
      <c r="L5" s="34">
        <f t="shared" si="1"/>
        <v>2</v>
      </c>
    </row>
    <row r="6" spans="2:13" x14ac:dyDescent="0.25">
      <c r="B6" s="41" t="s">
        <v>849</v>
      </c>
      <c r="C6" s="42">
        <v>4</v>
      </c>
      <c r="D6" s="42">
        <v>0</v>
      </c>
      <c r="E6" s="42">
        <v>0</v>
      </c>
      <c r="F6" s="42">
        <v>4</v>
      </c>
      <c r="G6" s="43">
        <f t="shared" si="0"/>
        <v>1</v>
      </c>
      <c r="H6" s="39">
        <f t="shared" si="2"/>
        <v>4</v>
      </c>
      <c r="I6" s="44">
        <v>0</v>
      </c>
      <c r="J6" s="42">
        <v>0</v>
      </c>
      <c r="K6" s="42">
        <v>0</v>
      </c>
      <c r="L6" s="34">
        <f t="shared" si="1"/>
        <v>0</v>
      </c>
    </row>
    <row r="7" spans="2:13" x14ac:dyDescent="0.25">
      <c r="B7" s="41" t="s">
        <v>850</v>
      </c>
      <c r="C7" s="42">
        <v>3</v>
      </c>
      <c r="D7" s="42">
        <v>2</v>
      </c>
      <c r="E7" s="42">
        <v>0</v>
      </c>
      <c r="F7" s="42">
        <v>5</v>
      </c>
      <c r="G7" s="43">
        <f t="shared" si="0"/>
        <v>0.6</v>
      </c>
      <c r="H7" s="39">
        <f t="shared" si="2"/>
        <v>5</v>
      </c>
      <c r="I7" s="44">
        <v>1</v>
      </c>
      <c r="J7" s="42">
        <v>1</v>
      </c>
      <c r="K7" s="42">
        <v>0</v>
      </c>
      <c r="L7" s="34">
        <f t="shared" si="1"/>
        <v>2</v>
      </c>
    </row>
    <row r="8" spans="2:13" x14ac:dyDescent="0.25">
      <c r="B8" s="41" t="s">
        <v>851</v>
      </c>
      <c r="C8" s="42">
        <v>2</v>
      </c>
      <c r="D8" s="42">
        <v>0</v>
      </c>
      <c r="E8" s="42">
        <v>0</v>
      </c>
      <c r="F8" s="42">
        <v>2</v>
      </c>
      <c r="G8" s="43">
        <f t="shared" si="0"/>
        <v>1</v>
      </c>
      <c r="H8" s="39">
        <f t="shared" si="2"/>
        <v>2</v>
      </c>
      <c r="I8" s="44">
        <v>0</v>
      </c>
      <c r="J8" s="44">
        <v>0</v>
      </c>
      <c r="K8" s="42">
        <v>0</v>
      </c>
      <c r="L8" s="34">
        <f t="shared" si="1"/>
        <v>0</v>
      </c>
    </row>
    <row r="9" spans="2:13" x14ac:dyDescent="0.25">
      <c r="B9" s="41" t="s">
        <v>852</v>
      </c>
      <c r="C9" s="42">
        <v>1</v>
      </c>
      <c r="D9" s="42">
        <v>1</v>
      </c>
      <c r="E9" s="42">
        <v>0</v>
      </c>
      <c r="F9" s="42">
        <v>2</v>
      </c>
      <c r="G9" s="43">
        <f t="shared" si="0"/>
        <v>0.5</v>
      </c>
      <c r="H9" s="39">
        <f t="shared" si="2"/>
        <v>2</v>
      </c>
      <c r="I9" s="44">
        <v>0</v>
      </c>
      <c r="J9" s="44">
        <v>1</v>
      </c>
      <c r="K9" s="42">
        <v>0</v>
      </c>
      <c r="L9" s="34"/>
    </row>
    <row r="10" spans="2:13" x14ac:dyDescent="0.25">
      <c r="B10" s="41" t="s">
        <v>853</v>
      </c>
      <c r="C10" s="42">
        <v>1</v>
      </c>
      <c r="D10" s="42">
        <v>0</v>
      </c>
      <c r="E10" s="42">
        <v>0</v>
      </c>
      <c r="F10" s="45">
        <v>1</v>
      </c>
      <c r="G10" s="43">
        <f t="shared" si="0"/>
        <v>1</v>
      </c>
      <c r="H10" s="39">
        <f t="shared" si="2"/>
        <v>1</v>
      </c>
      <c r="I10" s="44">
        <v>0</v>
      </c>
      <c r="J10" s="44">
        <v>0</v>
      </c>
      <c r="K10" s="42">
        <v>0</v>
      </c>
      <c r="L10" s="34"/>
    </row>
    <row r="11" spans="2:13" x14ac:dyDescent="0.25">
      <c r="B11" s="41" t="s">
        <v>854</v>
      </c>
      <c r="C11" s="42">
        <v>3</v>
      </c>
      <c r="D11" s="42">
        <v>0</v>
      </c>
      <c r="E11" s="42">
        <v>0</v>
      </c>
      <c r="F11" s="42">
        <v>3</v>
      </c>
      <c r="G11" s="43">
        <f t="shared" si="0"/>
        <v>1</v>
      </c>
      <c r="H11" s="39">
        <f t="shared" si="2"/>
        <v>3</v>
      </c>
      <c r="I11" s="44">
        <v>0</v>
      </c>
      <c r="J11" s="44">
        <v>0</v>
      </c>
      <c r="K11" s="42">
        <v>0</v>
      </c>
      <c r="L11" s="34"/>
    </row>
    <row r="12" spans="2:13" x14ac:dyDescent="0.25">
      <c r="B12" s="41" t="s">
        <v>855</v>
      </c>
      <c r="C12" s="42">
        <v>4</v>
      </c>
      <c r="D12" s="42">
        <v>0</v>
      </c>
      <c r="E12" s="42">
        <v>0</v>
      </c>
      <c r="F12" s="42">
        <v>4</v>
      </c>
      <c r="G12" s="43"/>
      <c r="H12" s="39">
        <f t="shared" si="2"/>
        <v>4</v>
      </c>
      <c r="I12" s="44">
        <v>0</v>
      </c>
      <c r="J12" s="44">
        <v>0</v>
      </c>
      <c r="K12" s="42">
        <v>0</v>
      </c>
      <c r="L12" s="34"/>
    </row>
    <row r="13" spans="2:13" ht="16.5" thickBot="1" x14ac:dyDescent="0.3">
      <c r="B13" s="46" t="s">
        <v>856</v>
      </c>
      <c r="C13" s="42">
        <v>3</v>
      </c>
      <c r="D13" s="42">
        <v>1</v>
      </c>
      <c r="E13" s="42">
        <v>0</v>
      </c>
      <c r="F13" s="42">
        <v>4</v>
      </c>
      <c r="G13" s="43"/>
      <c r="H13" s="39">
        <f t="shared" si="2"/>
        <v>4</v>
      </c>
      <c r="I13" s="44">
        <v>1</v>
      </c>
      <c r="J13" s="44">
        <v>0</v>
      </c>
      <c r="K13" s="47">
        <v>0</v>
      </c>
      <c r="L13" s="34">
        <f t="shared" si="1"/>
        <v>1</v>
      </c>
    </row>
    <row r="14" spans="2:13" ht="17.25" thickTop="1" thickBot="1" x14ac:dyDescent="0.3">
      <c r="B14" s="48" t="s">
        <v>857</v>
      </c>
      <c r="C14" s="49">
        <f>+SUM(C3:C13)</f>
        <v>32</v>
      </c>
      <c r="D14" s="49">
        <f>+SUM(D3:D13)</f>
        <v>9</v>
      </c>
      <c r="E14" s="49">
        <f>+SUM(E3:E13)</f>
        <v>0</v>
      </c>
      <c r="F14" s="49">
        <v>41</v>
      </c>
      <c r="G14" s="50">
        <f>+C14/F14</f>
        <v>0.78048780487804881</v>
      </c>
      <c r="H14" s="51">
        <f>+SUM(H3:H13)</f>
        <v>41</v>
      </c>
      <c r="I14" s="51">
        <f>+SUM(I3:I13)</f>
        <v>6</v>
      </c>
      <c r="J14" s="51">
        <f>+SUM(J3:J13)</f>
        <v>3</v>
      </c>
      <c r="K14" s="51">
        <f>+SUM(K3:K13)</f>
        <v>0</v>
      </c>
      <c r="L14" s="34">
        <f t="shared" si="1"/>
        <v>9</v>
      </c>
    </row>
    <row r="15" spans="2:13" ht="16.5" thickTop="1" x14ac:dyDescent="0.25"/>
    <row r="16" spans="2:13" x14ac:dyDescent="0.25">
      <c r="B16" s="20" t="s">
        <v>833</v>
      </c>
      <c r="C16" s="20">
        <f>14+18+9</f>
        <v>41</v>
      </c>
      <c r="H16" s="35" t="s">
        <v>858</v>
      </c>
      <c r="I16" s="34">
        <v>28</v>
      </c>
      <c r="J16" s="34">
        <v>13</v>
      </c>
      <c r="K16" s="34">
        <v>0</v>
      </c>
      <c r="L16" s="34">
        <f>+SUM(I16:K16)</f>
        <v>41</v>
      </c>
    </row>
    <row r="17" spans="8:13" x14ac:dyDescent="0.25">
      <c r="H17" s="35" t="s">
        <v>859</v>
      </c>
      <c r="I17" s="34">
        <v>0</v>
      </c>
      <c r="J17" s="34">
        <v>0</v>
      </c>
      <c r="K17" s="34">
        <v>0</v>
      </c>
    </row>
    <row r="18" spans="8:13" x14ac:dyDescent="0.25">
      <c r="H18" s="35" t="s">
        <v>860</v>
      </c>
      <c r="I18" s="52">
        <f>1-I14/(I16-I17)</f>
        <v>0.7857142857142857</v>
      </c>
      <c r="J18" s="52">
        <f>1-J14/(J16-J17)</f>
        <v>0.76923076923076916</v>
      </c>
      <c r="K18" s="52" t="e">
        <f>1-K14/K16</f>
        <v>#DIV/0!</v>
      </c>
      <c r="L18" s="20">
        <f>10/29</f>
        <v>0.34482758620689657</v>
      </c>
    </row>
    <row r="19" spans="8:13" x14ac:dyDescent="0.25">
      <c r="I19" s="35" t="s">
        <v>861</v>
      </c>
      <c r="J19" s="35" t="s">
        <v>862</v>
      </c>
      <c r="K19" s="35" t="s">
        <v>863</v>
      </c>
      <c r="M19" s="35"/>
    </row>
    <row r="20" spans="8:13" x14ac:dyDescent="0.25">
      <c r="H20" s="35" t="s">
        <v>864</v>
      </c>
      <c r="I20" s="20">
        <f>+D14</f>
        <v>9</v>
      </c>
    </row>
    <row r="21" spans="8:13" x14ac:dyDescent="0.25">
      <c r="H21" s="53" t="s">
        <v>865</v>
      </c>
      <c r="I21" s="54" t="str">
        <f>+IF(I18&lt;1,"Alto",+IF(J18=1,"Bajo","Medio"))</f>
        <v>Alto</v>
      </c>
    </row>
  </sheetData>
  <mergeCells count="1">
    <mergeCell ref="I1:K1"/>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Hoja2"/>
  <dimension ref="A1:B348"/>
  <sheetViews>
    <sheetView topLeftCell="A131" workbookViewId="0">
      <selection activeCell="F12" sqref="F12"/>
    </sheetView>
  </sheetViews>
  <sheetFormatPr baseColWidth="10" defaultColWidth="11.42578125" defaultRowHeight="15" x14ac:dyDescent="0.25"/>
  <cols>
    <col min="1" max="1" width="22.5703125" bestFit="1" customWidth="1"/>
  </cols>
  <sheetData>
    <row r="1" spans="1:2" ht="31.5" x14ac:dyDescent="0.25">
      <c r="A1" s="1" t="s">
        <v>26</v>
      </c>
      <c r="B1" s="1" t="s">
        <v>27</v>
      </c>
    </row>
    <row r="2" spans="1:2" x14ac:dyDescent="0.25">
      <c r="A2" s="2" t="s">
        <v>28</v>
      </c>
      <c r="B2" s="3">
        <v>11201</v>
      </c>
    </row>
    <row r="3" spans="1:2" x14ac:dyDescent="0.25">
      <c r="A3" s="2" t="s">
        <v>29</v>
      </c>
      <c r="B3" s="4" t="s">
        <v>414</v>
      </c>
    </row>
    <row r="4" spans="1:2" x14ac:dyDescent="0.25">
      <c r="A4" s="2" t="s">
        <v>30</v>
      </c>
      <c r="B4" s="3">
        <v>13502</v>
      </c>
    </row>
    <row r="5" spans="1:2" x14ac:dyDescent="0.25">
      <c r="A5" s="2" t="s">
        <v>31</v>
      </c>
      <c r="B5" s="4" t="s">
        <v>415</v>
      </c>
    </row>
    <row r="6" spans="1:2" x14ac:dyDescent="0.25">
      <c r="A6" s="2" t="s">
        <v>32</v>
      </c>
      <c r="B6" s="4" t="s">
        <v>416</v>
      </c>
    </row>
    <row r="7" spans="1:2" x14ac:dyDescent="0.25">
      <c r="A7" s="2" t="s">
        <v>33</v>
      </c>
      <c r="B7" s="4" t="s">
        <v>417</v>
      </c>
    </row>
    <row r="8" spans="1:2" x14ac:dyDescent="0.25">
      <c r="A8" s="2" t="s">
        <v>34</v>
      </c>
      <c r="B8" s="3">
        <v>10202</v>
      </c>
    </row>
    <row r="9" spans="1:2" x14ac:dyDescent="0.25">
      <c r="A9" s="2" t="s">
        <v>35</v>
      </c>
      <c r="B9" s="4" t="s">
        <v>418</v>
      </c>
    </row>
    <row r="10" spans="1:2" x14ac:dyDescent="0.25">
      <c r="A10" s="2" t="s">
        <v>36</v>
      </c>
      <c r="B10" s="4" t="s">
        <v>419</v>
      </c>
    </row>
    <row r="11" spans="1:2" x14ac:dyDescent="0.25">
      <c r="A11" s="2" t="s">
        <v>37</v>
      </c>
      <c r="B11" s="3">
        <v>12202</v>
      </c>
    </row>
    <row r="12" spans="1:2" x14ac:dyDescent="0.25">
      <c r="A12" s="2" t="s">
        <v>38</v>
      </c>
      <c r="B12" s="4" t="s">
        <v>420</v>
      </c>
    </row>
    <row r="13" spans="1:2" x14ac:dyDescent="0.25">
      <c r="A13" s="2" t="s">
        <v>39</v>
      </c>
      <c r="B13" s="4" t="s">
        <v>421</v>
      </c>
    </row>
    <row r="14" spans="1:2" x14ac:dyDescent="0.25">
      <c r="A14" s="2" t="s">
        <v>40</v>
      </c>
      <c r="B14" s="4" t="s">
        <v>422</v>
      </c>
    </row>
    <row r="15" spans="1:2" x14ac:dyDescent="0.25">
      <c r="A15" s="2" t="s">
        <v>41</v>
      </c>
      <c r="B15" s="3">
        <v>15101</v>
      </c>
    </row>
    <row r="16" spans="1:2" x14ac:dyDescent="0.25">
      <c r="A16" s="2" t="s">
        <v>42</v>
      </c>
      <c r="B16" s="3">
        <v>13402</v>
      </c>
    </row>
    <row r="17" spans="1:2" x14ac:dyDescent="0.25">
      <c r="A17" s="2" t="s">
        <v>43</v>
      </c>
      <c r="B17" s="4" t="s">
        <v>423</v>
      </c>
    </row>
    <row r="18" spans="1:2" x14ac:dyDescent="0.25">
      <c r="A18" s="2" t="s">
        <v>44</v>
      </c>
      <c r="B18" s="4" t="s">
        <v>424</v>
      </c>
    </row>
    <row r="19" spans="1:2" x14ac:dyDescent="0.25">
      <c r="A19" s="2" t="s">
        <v>45</v>
      </c>
      <c r="B19" s="3">
        <v>12201</v>
      </c>
    </row>
    <row r="20" spans="1:2" x14ac:dyDescent="0.25">
      <c r="A20" s="2" t="s">
        <v>46</v>
      </c>
      <c r="B20" s="4" t="s">
        <v>425</v>
      </c>
    </row>
    <row r="21" spans="1:2" x14ac:dyDescent="0.25">
      <c r="A21" s="2" t="s">
        <v>47</v>
      </c>
      <c r="B21" s="4" t="s">
        <v>426</v>
      </c>
    </row>
    <row r="22" spans="1:2" x14ac:dyDescent="0.25">
      <c r="A22" s="2" t="s">
        <v>48</v>
      </c>
      <c r="B22" s="3">
        <v>10102</v>
      </c>
    </row>
    <row r="23" spans="1:2" x14ac:dyDescent="0.25">
      <c r="A23" s="2" t="s">
        <v>49</v>
      </c>
      <c r="B23" s="4" t="s">
        <v>427</v>
      </c>
    </row>
    <row r="24" spans="1:2" x14ac:dyDescent="0.25">
      <c r="A24" s="2" t="s">
        <v>50</v>
      </c>
      <c r="B24" s="4" t="s">
        <v>428</v>
      </c>
    </row>
    <row r="25" spans="1:2" x14ac:dyDescent="0.25">
      <c r="A25" s="2" t="s">
        <v>51</v>
      </c>
      <c r="B25" s="3">
        <v>13403</v>
      </c>
    </row>
    <row r="26" spans="1:2" x14ac:dyDescent="0.25">
      <c r="A26" s="2" t="s">
        <v>52</v>
      </c>
      <c r="B26" s="4" t="s">
        <v>429</v>
      </c>
    </row>
    <row r="27" spans="1:2" x14ac:dyDescent="0.25">
      <c r="A27" s="2" t="s">
        <v>53</v>
      </c>
      <c r="B27" s="3">
        <v>15102</v>
      </c>
    </row>
    <row r="28" spans="1:2" x14ac:dyDescent="0.25">
      <c r="A28" s="2" t="s">
        <v>54</v>
      </c>
      <c r="B28" s="4" t="s">
        <v>430</v>
      </c>
    </row>
    <row r="29" spans="1:2" x14ac:dyDescent="0.25">
      <c r="A29" s="2" t="s">
        <v>55</v>
      </c>
      <c r="B29" s="4" t="s">
        <v>431</v>
      </c>
    </row>
    <row r="30" spans="1:2" x14ac:dyDescent="0.25">
      <c r="A30" s="2" t="s">
        <v>56</v>
      </c>
      <c r="B30" s="4" t="s">
        <v>432</v>
      </c>
    </row>
    <row r="31" spans="1:2" x14ac:dyDescent="0.25">
      <c r="A31" s="2" t="s">
        <v>57</v>
      </c>
      <c r="B31" s="4" t="s">
        <v>433</v>
      </c>
    </row>
    <row r="32" spans="1:2" x14ac:dyDescent="0.25">
      <c r="A32" s="2" t="s">
        <v>58</v>
      </c>
      <c r="B32" s="4" t="s">
        <v>434</v>
      </c>
    </row>
    <row r="33" spans="1:2" x14ac:dyDescent="0.25">
      <c r="A33" s="2" t="s">
        <v>59</v>
      </c>
      <c r="B33" s="4" t="s">
        <v>435</v>
      </c>
    </row>
    <row r="34" spans="1:2" x14ac:dyDescent="0.25">
      <c r="A34" s="2" t="s">
        <v>60</v>
      </c>
      <c r="B34" s="3">
        <v>10201</v>
      </c>
    </row>
    <row r="35" spans="1:2" x14ac:dyDescent="0.25">
      <c r="A35" s="2" t="s">
        <v>61</v>
      </c>
      <c r="B35" s="4" t="s">
        <v>436</v>
      </c>
    </row>
    <row r="36" spans="1:2" x14ac:dyDescent="0.25">
      <c r="A36" s="2" t="s">
        <v>62</v>
      </c>
      <c r="B36" s="4" t="s">
        <v>437</v>
      </c>
    </row>
    <row r="37" spans="1:2" x14ac:dyDescent="0.25">
      <c r="A37" s="2" t="s">
        <v>63</v>
      </c>
      <c r="B37" s="3">
        <v>13102</v>
      </c>
    </row>
    <row r="38" spans="1:2" x14ac:dyDescent="0.25">
      <c r="A38" s="2" t="s">
        <v>64</v>
      </c>
      <c r="B38" s="3">
        <v>13103</v>
      </c>
    </row>
    <row r="39" spans="1:2" x14ac:dyDescent="0.25">
      <c r="A39" s="2" t="s">
        <v>65</v>
      </c>
      <c r="B39" s="3">
        <v>10401</v>
      </c>
    </row>
    <row r="40" spans="1:2" x14ac:dyDescent="0.25">
      <c r="A40" s="2" t="s">
        <v>66</v>
      </c>
      <c r="B40" s="4" t="s">
        <v>438</v>
      </c>
    </row>
    <row r="41" spans="1:2" x14ac:dyDescent="0.25">
      <c r="A41" s="2" t="s">
        <v>67</v>
      </c>
      <c r="B41" s="4" t="s">
        <v>439</v>
      </c>
    </row>
    <row r="42" spans="1:2" x14ac:dyDescent="0.25">
      <c r="A42" s="2" t="s">
        <v>68</v>
      </c>
      <c r="B42" s="4" t="s">
        <v>440</v>
      </c>
    </row>
    <row r="43" spans="1:2" x14ac:dyDescent="0.25">
      <c r="A43" s="2" t="s">
        <v>69</v>
      </c>
      <c r="B43" s="4" t="s">
        <v>441</v>
      </c>
    </row>
    <row r="44" spans="1:2" x14ac:dyDescent="0.25">
      <c r="A44" s="2" t="s">
        <v>70</v>
      </c>
      <c r="B44" s="3">
        <v>11401</v>
      </c>
    </row>
    <row r="45" spans="1:2" x14ac:dyDescent="0.25">
      <c r="A45" s="2" t="s">
        <v>71</v>
      </c>
      <c r="B45" s="4" t="s">
        <v>442</v>
      </c>
    </row>
    <row r="46" spans="1:2" x14ac:dyDescent="0.25">
      <c r="A46" s="2" t="s">
        <v>72</v>
      </c>
      <c r="B46" s="4" t="s">
        <v>443</v>
      </c>
    </row>
    <row r="47" spans="1:2" x14ac:dyDescent="0.25">
      <c r="A47" s="2" t="s">
        <v>73</v>
      </c>
      <c r="B47" s="4" t="s">
        <v>444</v>
      </c>
    </row>
    <row r="48" spans="1:2" x14ac:dyDescent="0.25">
      <c r="A48" s="2" t="s">
        <v>74</v>
      </c>
      <c r="B48" s="4" t="s">
        <v>445</v>
      </c>
    </row>
    <row r="49" spans="1:2" x14ac:dyDescent="0.25">
      <c r="A49" s="2" t="s">
        <v>75</v>
      </c>
      <c r="B49" s="3">
        <v>10203</v>
      </c>
    </row>
    <row r="50" spans="1:2" x14ac:dyDescent="0.25">
      <c r="A50" s="2" t="s">
        <v>76</v>
      </c>
      <c r="B50" s="3">
        <v>11202</v>
      </c>
    </row>
    <row r="51" spans="1:2" x14ac:dyDescent="0.25">
      <c r="A51" s="2" t="s">
        <v>77</v>
      </c>
      <c r="B51" s="4" t="s">
        <v>446</v>
      </c>
    </row>
    <row r="52" spans="1:2" x14ac:dyDescent="0.25">
      <c r="A52" s="2" t="s">
        <v>78</v>
      </c>
      <c r="B52" s="3">
        <v>10103</v>
      </c>
    </row>
    <row r="53" spans="1:2" x14ac:dyDescent="0.25">
      <c r="A53" s="2" t="s">
        <v>79</v>
      </c>
      <c r="B53" s="3">
        <v>11301</v>
      </c>
    </row>
    <row r="54" spans="1:2" x14ac:dyDescent="0.25">
      <c r="A54" s="2" t="s">
        <v>80</v>
      </c>
      <c r="B54" s="4" t="s">
        <v>447</v>
      </c>
    </row>
    <row r="55" spans="1:2" x14ac:dyDescent="0.25">
      <c r="A55" s="2" t="s">
        <v>81</v>
      </c>
      <c r="B55" s="4" t="s">
        <v>448</v>
      </c>
    </row>
    <row r="56" spans="1:2" x14ac:dyDescent="0.25">
      <c r="A56" s="2" t="s">
        <v>82</v>
      </c>
      <c r="B56" s="3">
        <v>11101</v>
      </c>
    </row>
    <row r="57" spans="1:2" x14ac:dyDescent="0.25">
      <c r="A57" s="2" t="s">
        <v>83</v>
      </c>
      <c r="B57" s="4" t="s">
        <v>449</v>
      </c>
    </row>
    <row r="58" spans="1:2" x14ac:dyDescent="0.25">
      <c r="A58" s="2" t="s">
        <v>84</v>
      </c>
      <c r="B58" s="4" t="s">
        <v>450</v>
      </c>
    </row>
    <row r="59" spans="1:2" x14ac:dyDescent="0.25">
      <c r="A59" s="2" t="s">
        <v>85</v>
      </c>
      <c r="B59" s="4" t="s">
        <v>451</v>
      </c>
    </row>
    <row r="60" spans="1:2" x14ac:dyDescent="0.25">
      <c r="A60" s="2" t="s">
        <v>86</v>
      </c>
      <c r="B60" s="4" t="s">
        <v>452</v>
      </c>
    </row>
    <row r="61" spans="1:2" x14ac:dyDescent="0.25">
      <c r="A61" s="2" t="s">
        <v>87</v>
      </c>
      <c r="B61" s="3">
        <v>13301</v>
      </c>
    </row>
    <row r="62" spans="1:2" x14ac:dyDescent="0.25">
      <c r="A62" s="2" t="s">
        <v>88</v>
      </c>
      <c r="B62" s="4" t="s">
        <v>453</v>
      </c>
    </row>
    <row r="63" spans="1:2" x14ac:dyDescent="0.25">
      <c r="A63" s="2" t="s">
        <v>89</v>
      </c>
      <c r="B63" s="4" t="s">
        <v>454</v>
      </c>
    </row>
    <row r="64" spans="1:2" x14ac:dyDescent="0.25">
      <c r="A64" s="2" t="s">
        <v>90</v>
      </c>
      <c r="B64" s="4" t="s">
        <v>455</v>
      </c>
    </row>
    <row r="65" spans="1:2" x14ac:dyDescent="0.25">
      <c r="A65" s="2" t="s">
        <v>91</v>
      </c>
      <c r="B65" s="4" t="s">
        <v>456</v>
      </c>
    </row>
    <row r="66" spans="1:2" x14ac:dyDescent="0.25">
      <c r="A66" s="2" t="s">
        <v>92</v>
      </c>
      <c r="B66" s="3">
        <v>13104</v>
      </c>
    </row>
    <row r="67" spans="1:2" x14ac:dyDescent="0.25">
      <c r="A67" s="2" t="s">
        <v>93</v>
      </c>
      <c r="B67" s="4" t="s">
        <v>457</v>
      </c>
    </row>
    <row r="68" spans="1:2" x14ac:dyDescent="0.25">
      <c r="A68" s="2" t="s">
        <v>94</v>
      </c>
      <c r="B68" s="4" t="s">
        <v>458</v>
      </c>
    </row>
    <row r="69" spans="1:2" x14ac:dyDescent="0.25">
      <c r="A69" s="2" t="s">
        <v>95</v>
      </c>
      <c r="B69" s="4" t="s">
        <v>459</v>
      </c>
    </row>
    <row r="70" spans="1:2" x14ac:dyDescent="0.25">
      <c r="A70" s="2" t="s">
        <v>96</v>
      </c>
      <c r="B70" s="4" t="s">
        <v>460</v>
      </c>
    </row>
    <row r="71" spans="1:2" x14ac:dyDescent="0.25">
      <c r="A71" s="2" t="s">
        <v>97</v>
      </c>
      <c r="B71" s="4" t="s">
        <v>461</v>
      </c>
    </row>
    <row r="72" spans="1:2" x14ac:dyDescent="0.25">
      <c r="A72" s="2" t="s">
        <v>98</v>
      </c>
      <c r="B72" s="4" t="s">
        <v>462</v>
      </c>
    </row>
    <row r="73" spans="1:2" x14ac:dyDescent="0.25">
      <c r="A73" s="2" t="s">
        <v>99</v>
      </c>
      <c r="B73" s="3">
        <v>14102</v>
      </c>
    </row>
    <row r="74" spans="1:2" x14ac:dyDescent="0.25">
      <c r="A74" s="2" t="s">
        <v>100</v>
      </c>
      <c r="B74" s="4" t="s">
        <v>463</v>
      </c>
    </row>
    <row r="75" spans="1:2" x14ac:dyDescent="0.25">
      <c r="A75" s="2" t="s">
        <v>101</v>
      </c>
      <c r="B75" s="4" t="s">
        <v>464</v>
      </c>
    </row>
    <row r="76" spans="1:2" x14ac:dyDescent="0.25">
      <c r="A76" s="2" t="s">
        <v>102</v>
      </c>
      <c r="B76" s="3">
        <v>13503</v>
      </c>
    </row>
    <row r="77" spans="1:2" x14ac:dyDescent="0.25">
      <c r="A77" s="2" t="s">
        <v>103</v>
      </c>
      <c r="B77" s="3">
        <v>10204</v>
      </c>
    </row>
    <row r="78" spans="1:2" x14ac:dyDescent="0.25">
      <c r="A78" s="2" t="s">
        <v>104</v>
      </c>
      <c r="B78" s="4" t="s">
        <v>465</v>
      </c>
    </row>
    <row r="79" spans="1:2" x14ac:dyDescent="0.25">
      <c r="A79" s="2" t="s">
        <v>105</v>
      </c>
      <c r="B79" s="4" t="s">
        <v>466</v>
      </c>
    </row>
    <row r="80" spans="1:2" x14ac:dyDescent="0.25">
      <c r="A80" s="2" t="s">
        <v>106</v>
      </c>
      <c r="B80" s="4" t="s">
        <v>467</v>
      </c>
    </row>
    <row r="81" spans="1:2" x14ac:dyDescent="0.25">
      <c r="A81" s="2" t="s">
        <v>107</v>
      </c>
      <c r="B81" s="4" t="s">
        <v>468</v>
      </c>
    </row>
    <row r="82" spans="1:2" x14ac:dyDescent="0.25">
      <c r="A82" s="2" t="s">
        <v>108</v>
      </c>
      <c r="B82" s="3">
        <v>10205</v>
      </c>
    </row>
    <row r="83" spans="1:2" x14ac:dyDescent="0.25">
      <c r="A83" s="2" t="s">
        <v>109</v>
      </c>
      <c r="B83" s="4" t="s">
        <v>469</v>
      </c>
    </row>
    <row r="84" spans="1:2" x14ac:dyDescent="0.25">
      <c r="A84" s="2" t="s">
        <v>110</v>
      </c>
      <c r="B84" s="4" t="s">
        <v>470</v>
      </c>
    </row>
    <row r="85" spans="1:2" x14ac:dyDescent="0.25">
      <c r="A85" s="2" t="s">
        <v>111</v>
      </c>
      <c r="B85" s="3">
        <v>13105</v>
      </c>
    </row>
    <row r="86" spans="1:2" x14ac:dyDescent="0.25">
      <c r="A86" s="2" t="s">
        <v>112</v>
      </c>
      <c r="B86" s="4" t="s">
        <v>471</v>
      </c>
    </row>
    <row r="87" spans="1:2" x14ac:dyDescent="0.25">
      <c r="A87" s="2" t="s">
        <v>113</v>
      </c>
      <c r="B87" s="3">
        <v>13602</v>
      </c>
    </row>
    <row r="88" spans="1:2" x14ac:dyDescent="0.25">
      <c r="A88" s="2" t="s">
        <v>114</v>
      </c>
      <c r="B88" s="4" t="s">
        <v>472</v>
      </c>
    </row>
    <row r="89" spans="1:2" x14ac:dyDescent="0.25">
      <c r="A89" s="2" t="s">
        <v>115</v>
      </c>
      <c r="B89" s="4" t="s">
        <v>473</v>
      </c>
    </row>
    <row r="90" spans="1:2" x14ac:dyDescent="0.25">
      <c r="A90" s="2" t="s">
        <v>116</v>
      </c>
      <c r="B90" s="4" t="s">
        <v>474</v>
      </c>
    </row>
    <row r="91" spans="1:2" x14ac:dyDescent="0.25">
      <c r="A91" s="2" t="s">
        <v>117</v>
      </c>
      <c r="B91" s="4" t="s">
        <v>475</v>
      </c>
    </row>
    <row r="92" spans="1:2" x14ac:dyDescent="0.25">
      <c r="A92" s="2" t="s">
        <v>118</v>
      </c>
      <c r="B92" s="3">
        <v>13106</v>
      </c>
    </row>
    <row r="93" spans="1:2" x14ac:dyDescent="0.25">
      <c r="A93" s="2" t="s">
        <v>119</v>
      </c>
      <c r="B93" s="4" t="s">
        <v>476</v>
      </c>
    </row>
    <row r="94" spans="1:2" x14ac:dyDescent="0.25">
      <c r="A94" s="2" t="s">
        <v>120</v>
      </c>
      <c r="B94" s="4" t="s">
        <v>477</v>
      </c>
    </row>
    <row r="95" spans="1:2" x14ac:dyDescent="0.25">
      <c r="A95" s="2" t="s">
        <v>121</v>
      </c>
      <c r="B95" s="4" t="s">
        <v>478</v>
      </c>
    </row>
    <row r="96" spans="1:2" x14ac:dyDescent="0.25">
      <c r="A96" s="2" t="s">
        <v>122</v>
      </c>
      <c r="B96" s="3">
        <v>10104</v>
      </c>
    </row>
    <row r="97" spans="1:2" x14ac:dyDescent="0.25">
      <c r="A97" s="2" t="s">
        <v>123</v>
      </c>
      <c r="B97" s="3">
        <v>10105</v>
      </c>
    </row>
    <row r="98" spans="1:2" x14ac:dyDescent="0.25">
      <c r="A98" s="2" t="s">
        <v>124</v>
      </c>
      <c r="B98" s="3">
        <v>10402</v>
      </c>
    </row>
    <row r="99" spans="1:2" x14ac:dyDescent="0.25">
      <c r="A99" s="2" t="s">
        <v>125</v>
      </c>
      <c r="B99" s="3">
        <v>14202</v>
      </c>
    </row>
    <row r="100" spans="1:2" x14ac:dyDescent="0.25">
      <c r="A100" s="2" t="s">
        <v>126</v>
      </c>
      <c r="B100" s="4" t="s">
        <v>479</v>
      </c>
    </row>
    <row r="101" spans="1:2" x14ac:dyDescent="0.25">
      <c r="A101" s="2" t="s">
        <v>127</v>
      </c>
      <c r="B101" s="3">
        <v>15202</v>
      </c>
    </row>
    <row r="102" spans="1:2" x14ac:dyDescent="0.25">
      <c r="A102" s="2" t="s">
        <v>128</v>
      </c>
      <c r="B102" s="4" t="s">
        <v>480</v>
      </c>
    </row>
    <row r="103" spans="1:2" x14ac:dyDescent="0.25">
      <c r="A103" s="2" t="s">
        <v>129</v>
      </c>
      <c r="B103" s="4" t="s">
        <v>481</v>
      </c>
    </row>
    <row r="104" spans="1:2" x14ac:dyDescent="0.25">
      <c r="A104" s="2" t="s">
        <v>130</v>
      </c>
      <c r="B104" s="3">
        <v>11203</v>
      </c>
    </row>
    <row r="105" spans="1:2" x14ac:dyDescent="0.25">
      <c r="A105" s="2" t="s">
        <v>131</v>
      </c>
      <c r="B105" s="4" t="s">
        <v>482</v>
      </c>
    </row>
    <row r="106" spans="1:2" x14ac:dyDescent="0.25">
      <c r="A106" s="2" t="s">
        <v>132</v>
      </c>
      <c r="B106" s="3">
        <v>10403</v>
      </c>
    </row>
    <row r="107" spans="1:2" x14ac:dyDescent="0.25">
      <c r="A107" s="2" t="s">
        <v>133</v>
      </c>
      <c r="B107" s="4" t="s">
        <v>483</v>
      </c>
    </row>
    <row r="108" spans="1:2" x14ac:dyDescent="0.25">
      <c r="A108" s="2" t="s">
        <v>134</v>
      </c>
      <c r="B108" s="4" t="s">
        <v>484</v>
      </c>
    </row>
    <row r="109" spans="1:2" x14ac:dyDescent="0.25">
      <c r="A109" s="2" t="s">
        <v>135</v>
      </c>
      <c r="B109" s="4" t="s">
        <v>485</v>
      </c>
    </row>
    <row r="110" spans="1:2" x14ac:dyDescent="0.25">
      <c r="A110" s="2" t="s">
        <v>136</v>
      </c>
      <c r="B110" s="4" t="s">
        <v>486</v>
      </c>
    </row>
    <row r="111" spans="1:2" x14ac:dyDescent="0.25">
      <c r="A111" s="2" t="s">
        <v>137</v>
      </c>
      <c r="B111" s="4" t="s">
        <v>487</v>
      </c>
    </row>
    <row r="112" spans="1:2" x14ac:dyDescent="0.25">
      <c r="A112" s="2" t="s">
        <v>138</v>
      </c>
      <c r="B112" s="3">
        <v>13107</v>
      </c>
    </row>
    <row r="113" spans="1:2" x14ac:dyDescent="0.25">
      <c r="A113" s="2" t="s">
        <v>139</v>
      </c>
      <c r="B113" s="3">
        <v>99999</v>
      </c>
    </row>
    <row r="114" spans="1:2" x14ac:dyDescent="0.25">
      <c r="A114" s="2" t="s">
        <v>140</v>
      </c>
      <c r="B114" s="4" t="s">
        <v>488</v>
      </c>
    </row>
    <row r="115" spans="1:2" x14ac:dyDescent="0.25">
      <c r="A115" s="2" t="s">
        <v>141</v>
      </c>
      <c r="B115" s="3">
        <v>13108</v>
      </c>
    </row>
    <row r="116" spans="1:2" x14ac:dyDescent="0.25">
      <c r="A116" s="2" t="s">
        <v>142</v>
      </c>
      <c r="B116" s="4" t="s">
        <v>489</v>
      </c>
    </row>
    <row r="117" spans="1:2" x14ac:dyDescent="0.25">
      <c r="A117" s="2" t="s">
        <v>143</v>
      </c>
      <c r="B117" s="3">
        <v>13603</v>
      </c>
    </row>
    <row r="118" spans="1:2" x14ac:dyDescent="0.25">
      <c r="A118" s="2" t="s">
        <v>144</v>
      </c>
      <c r="B118" s="4" t="s">
        <v>490</v>
      </c>
    </row>
    <row r="119" spans="1:2" x14ac:dyDescent="0.25">
      <c r="A119" s="2" t="s">
        <v>145</v>
      </c>
      <c r="B119" s="4" t="s">
        <v>491</v>
      </c>
    </row>
    <row r="120" spans="1:2" x14ac:dyDescent="0.25">
      <c r="A120" s="2" t="s">
        <v>146</v>
      </c>
      <c r="B120" s="3">
        <v>13109</v>
      </c>
    </row>
    <row r="121" spans="1:2" x14ac:dyDescent="0.25">
      <c r="A121" s="2" t="s">
        <v>147</v>
      </c>
      <c r="B121" s="4" t="s">
        <v>492</v>
      </c>
    </row>
    <row r="122" spans="1:2" x14ac:dyDescent="0.25">
      <c r="A122" s="2" t="s">
        <v>148</v>
      </c>
      <c r="B122" s="4" t="s">
        <v>493</v>
      </c>
    </row>
    <row r="123" spans="1:2" x14ac:dyDescent="0.25">
      <c r="A123" s="2" t="s">
        <v>149</v>
      </c>
      <c r="B123" s="3">
        <v>13110</v>
      </c>
    </row>
    <row r="124" spans="1:2" x14ac:dyDescent="0.25">
      <c r="A124" s="2" t="s">
        <v>150</v>
      </c>
      <c r="B124" s="3">
        <v>13111</v>
      </c>
    </row>
    <row r="125" spans="1:2" x14ac:dyDescent="0.25">
      <c r="A125" s="2" t="s">
        <v>151</v>
      </c>
      <c r="B125" s="4" t="s">
        <v>494</v>
      </c>
    </row>
    <row r="126" spans="1:2" x14ac:dyDescent="0.25">
      <c r="A126" s="2" t="s">
        <v>152</v>
      </c>
      <c r="B126" s="4" t="s">
        <v>495</v>
      </c>
    </row>
    <row r="127" spans="1:2" x14ac:dyDescent="0.25">
      <c r="A127" s="2" t="s">
        <v>153</v>
      </c>
      <c r="B127" s="3">
        <v>13112</v>
      </c>
    </row>
    <row r="128" spans="1:2" x14ac:dyDescent="0.25">
      <c r="A128" s="2" t="s">
        <v>154</v>
      </c>
      <c r="B128" s="3">
        <v>13113</v>
      </c>
    </row>
    <row r="129" spans="1:2" x14ac:dyDescent="0.25">
      <c r="A129" s="2" t="s">
        <v>155</v>
      </c>
      <c r="B129" s="4" t="s">
        <v>496</v>
      </c>
    </row>
    <row r="130" spans="1:2" x14ac:dyDescent="0.25">
      <c r="A130" s="2" t="s">
        <v>156</v>
      </c>
      <c r="B130" s="3">
        <v>14201</v>
      </c>
    </row>
    <row r="131" spans="1:2" x14ac:dyDescent="0.25">
      <c r="A131" s="2" t="s">
        <v>157</v>
      </c>
      <c r="B131" s="3">
        <v>14203</v>
      </c>
    </row>
    <row r="132" spans="1:2" x14ac:dyDescent="0.25">
      <c r="A132" s="2" t="s">
        <v>158</v>
      </c>
      <c r="B132" s="3">
        <v>11102</v>
      </c>
    </row>
    <row r="133" spans="1:2" x14ac:dyDescent="0.25">
      <c r="A133" s="2" t="s">
        <v>159</v>
      </c>
      <c r="B133" s="3">
        <v>12102</v>
      </c>
    </row>
    <row r="134" spans="1:2" x14ac:dyDescent="0.25">
      <c r="A134" s="2" t="s">
        <v>160</v>
      </c>
      <c r="B134" s="4" t="s">
        <v>497</v>
      </c>
    </row>
    <row r="135" spans="1:2" x14ac:dyDescent="0.25">
      <c r="A135" s="2" t="s">
        <v>161</v>
      </c>
      <c r="B135" s="3">
        <v>13302</v>
      </c>
    </row>
    <row r="136" spans="1:2" x14ac:dyDescent="0.25">
      <c r="A136" s="2" t="s">
        <v>162</v>
      </c>
      <c r="B136" s="3">
        <v>14103</v>
      </c>
    </row>
    <row r="137" spans="1:2" x14ac:dyDescent="0.25">
      <c r="A137" s="2" t="s">
        <v>163</v>
      </c>
      <c r="B137" s="4" t="s">
        <v>498</v>
      </c>
    </row>
    <row r="138" spans="1:2" x14ac:dyDescent="0.25">
      <c r="A138" s="2" t="s">
        <v>164</v>
      </c>
      <c r="B138" s="3">
        <v>13114</v>
      </c>
    </row>
    <row r="139" spans="1:2" x14ac:dyDescent="0.25">
      <c r="A139" s="2" t="s">
        <v>165</v>
      </c>
      <c r="B139" s="4" t="s">
        <v>499</v>
      </c>
    </row>
    <row r="140" spans="1:2" x14ac:dyDescent="0.25">
      <c r="A140" s="2" t="s">
        <v>166</v>
      </c>
      <c r="B140" s="4" t="s">
        <v>500</v>
      </c>
    </row>
    <row r="141" spans="1:2" x14ac:dyDescent="0.25">
      <c r="A141" s="2" t="s">
        <v>167</v>
      </c>
      <c r="B141" s="4" t="s">
        <v>501</v>
      </c>
    </row>
    <row r="142" spans="1:2" x14ac:dyDescent="0.25">
      <c r="A142" s="2" t="s">
        <v>168</v>
      </c>
      <c r="B142" s="4" t="s">
        <v>502</v>
      </c>
    </row>
    <row r="143" spans="1:2" x14ac:dyDescent="0.25">
      <c r="A143" s="2" t="s">
        <v>169</v>
      </c>
      <c r="B143" s="4" t="s">
        <v>503</v>
      </c>
    </row>
    <row r="144" spans="1:2" x14ac:dyDescent="0.25">
      <c r="A144" s="2" t="s">
        <v>170</v>
      </c>
      <c r="B144" s="4" t="s">
        <v>504</v>
      </c>
    </row>
    <row r="145" spans="1:2" x14ac:dyDescent="0.25">
      <c r="A145" s="2" t="s">
        <v>171</v>
      </c>
      <c r="B145" s="4" t="s">
        <v>505</v>
      </c>
    </row>
    <row r="146" spans="1:2" x14ac:dyDescent="0.25">
      <c r="A146" s="2" t="s">
        <v>172</v>
      </c>
      <c r="B146" s="3">
        <v>10107</v>
      </c>
    </row>
    <row r="147" spans="1:2" x14ac:dyDescent="0.25">
      <c r="A147" s="2" t="s">
        <v>1</v>
      </c>
      <c r="B147" s="3">
        <v>13115</v>
      </c>
    </row>
    <row r="148" spans="1:2" x14ac:dyDescent="0.25">
      <c r="A148" s="2" t="s">
        <v>173</v>
      </c>
      <c r="B148" s="3">
        <v>13116</v>
      </c>
    </row>
    <row r="149" spans="1:2" x14ac:dyDescent="0.25">
      <c r="A149" s="2" t="s">
        <v>174</v>
      </c>
      <c r="B149" s="3">
        <v>13117</v>
      </c>
    </row>
    <row r="150" spans="1:2" x14ac:dyDescent="0.25">
      <c r="A150" s="2" t="s">
        <v>175</v>
      </c>
      <c r="B150" s="4" t="s">
        <v>506</v>
      </c>
    </row>
    <row r="151" spans="1:2" x14ac:dyDescent="0.25">
      <c r="A151" s="2" t="s">
        <v>176</v>
      </c>
      <c r="B151" s="4" t="s">
        <v>507</v>
      </c>
    </row>
    <row r="152" spans="1:2" x14ac:dyDescent="0.25">
      <c r="A152" s="2" t="s">
        <v>177</v>
      </c>
      <c r="B152" s="4" t="s">
        <v>508</v>
      </c>
    </row>
    <row r="153" spans="1:2" x14ac:dyDescent="0.25">
      <c r="A153" s="2" t="s">
        <v>178</v>
      </c>
      <c r="B153" s="4" t="s">
        <v>509</v>
      </c>
    </row>
    <row r="154" spans="1:2" x14ac:dyDescent="0.25">
      <c r="A154" s="2" t="s">
        <v>179</v>
      </c>
      <c r="B154" s="4" t="s">
        <v>510</v>
      </c>
    </row>
    <row r="155" spans="1:2" x14ac:dyDescent="0.25">
      <c r="A155" s="2" t="s">
        <v>180</v>
      </c>
      <c r="B155" s="4" t="s">
        <v>511</v>
      </c>
    </row>
    <row r="156" spans="1:2" x14ac:dyDescent="0.25">
      <c r="A156" s="2" t="s">
        <v>181</v>
      </c>
      <c r="B156" s="4" t="s">
        <v>512</v>
      </c>
    </row>
    <row r="157" spans="1:2" x14ac:dyDescent="0.25">
      <c r="A157" s="2" t="s">
        <v>182</v>
      </c>
      <c r="B157" s="3">
        <v>14104</v>
      </c>
    </row>
    <row r="158" spans="1:2" x14ac:dyDescent="0.25">
      <c r="A158" s="2" t="s">
        <v>183</v>
      </c>
      <c r="B158" s="3">
        <v>10106</v>
      </c>
    </row>
    <row r="159" spans="1:2" x14ac:dyDescent="0.25">
      <c r="A159" s="2" t="s">
        <v>184</v>
      </c>
      <c r="B159" s="4" t="s">
        <v>513</v>
      </c>
    </row>
    <row r="160" spans="1:2" x14ac:dyDescent="0.25">
      <c r="A160" s="2" t="s">
        <v>185</v>
      </c>
      <c r="B160" s="4" t="s">
        <v>514</v>
      </c>
    </row>
    <row r="161" spans="1:2" x14ac:dyDescent="0.25">
      <c r="A161" s="2" t="s">
        <v>186</v>
      </c>
      <c r="B161" s="4" t="s">
        <v>515</v>
      </c>
    </row>
    <row r="162" spans="1:2" x14ac:dyDescent="0.25">
      <c r="A162" s="2" t="s">
        <v>187</v>
      </c>
      <c r="B162" s="4" t="s">
        <v>516</v>
      </c>
    </row>
    <row r="163" spans="1:2" x14ac:dyDescent="0.25">
      <c r="A163" s="2" t="s">
        <v>188</v>
      </c>
      <c r="B163" s="4" t="s">
        <v>517</v>
      </c>
    </row>
    <row r="164" spans="1:2" x14ac:dyDescent="0.25">
      <c r="A164" s="2" t="s">
        <v>189</v>
      </c>
      <c r="B164" s="3">
        <v>13118</v>
      </c>
    </row>
    <row r="165" spans="1:2" x14ac:dyDescent="0.25">
      <c r="A165" s="2" t="s">
        <v>190</v>
      </c>
      <c r="B165" s="3">
        <v>14105</v>
      </c>
    </row>
    <row r="166" spans="1:2" x14ac:dyDescent="0.25">
      <c r="A166" s="2" t="s">
        <v>191</v>
      </c>
      <c r="B166" s="3">
        <v>13119</v>
      </c>
    </row>
    <row r="167" spans="1:2" x14ac:dyDescent="0.25">
      <c r="A167" s="2" t="s">
        <v>192</v>
      </c>
      <c r="B167" s="4" t="s">
        <v>518</v>
      </c>
    </row>
    <row r="168" spans="1:2" x14ac:dyDescent="0.25">
      <c r="A168" s="2" t="s">
        <v>193</v>
      </c>
      <c r="B168" s="4" t="s">
        <v>519</v>
      </c>
    </row>
    <row r="169" spans="1:2" x14ac:dyDescent="0.25">
      <c r="A169" s="2" t="s">
        <v>194</v>
      </c>
      <c r="B169" s="4" t="s">
        <v>520</v>
      </c>
    </row>
    <row r="170" spans="1:2" x14ac:dyDescent="0.25">
      <c r="A170" s="2" t="s">
        <v>195</v>
      </c>
      <c r="B170" s="3">
        <v>13504</v>
      </c>
    </row>
    <row r="171" spans="1:2" x14ac:dyDescent="0.25">
      <c r="A171" s="2" t="s">
        <v>196</v>
      </c>
      <c r="B171" s="3">
        <v>14106</v>
      </c>
    </row>
    <row r="172" spans="1:2" x14ac:dyDescent="0.25">
      <c r="A172" s="2" t="s">
        <v>197</v>
      </c>
      <c r="B172" s="4" t="s">
        <v>521</v>
      </c>
    </row>
    <row r="173" spans="1:2" x14ac:dyDescent="0.25">
      <c r="A173" s="2" t="s">
        <v>198</v>
      </c>
      <c r="B173" s="3">
        <v>10108</v>
      </c>
    </row>
    <row r="174" spans="1:2" x14ac:dyDescent="0.25">
      <c r="A174" s="2" t="s">
        <v>199</v>
      </c>
      <c r="B174" s="4" t="s">
        <v>522</v>
      </c>
    </row>
    <row r="175" spans="1:2" x14ac:dyDescent="0.25">
      <c r="A175" s="2" t="s">
        <v>200</v>
      </c>
      <c r="B175" s="4" t="s">
        <v>523</v>
      </c>
    </row>
    <row r="176" spans="1:2" x14ac:dyDescent="0.25">
      <c r="A176" s="2" t="s">
        <v>201</v>
      </c>
      <c r="B176" s="3">
        <v>13501</v>
      </c>
    </row>
    <row r="177" spans="1:2" x14ac:dyDescent="0.25">
      <c r="A177" s="2" t="s">
        <v>202</v>
      </c>
      <c r="B177" s="4" t="s">
        <v>524</v>
      </c>
    </row>
    <row r="178" spans="1:2" x14ac:dyDescent="0.25">
      <c r="A178" s="2" t="s">
        <v>203</v>
      </c>
      <c r="B178" s="4" t="s">
        <v>525</v>
      </c>
    </row>
    <row r="179" spans="1:2" x14ac:dyDescent="0.25">
      <c r="A179" s="2" t="s">
        <v>204</v>
      </c>
      <c r="B179" s="4" t="s">
        <v>526</v>
      </c>
    </row>
    <row r="180" spans="1:2" x14ac:dyDescent="0.25">
      <c r="A180" s="2" t="s">
        <v>205</v>
      </c>
      <c r="B180" s="4" t="s">
        <v>527</v>
      </c>
    </row>
    <row r="181" spans="1:2" x14ac:dyDescent="0.25">
      <c r="A181" s="2" t="s">
        <v>206</v>
      </c>
      <c r="B181" s="4" t="s">
        <v>528</v>
      </c>
    </row>
    <row r="182" spans="1:2" x14ac:dyDescent="0.25">
      <c r="A182" s="2" t="s">
        <v>207</v>
      </c>
      <c r="B182" s="4" t="s">
        <v>529</v>
      </c>
    </row>
    <row r="183" spans="1:2" x14ac:dyDescent="0.25">
      <c r="A183" s="2" t="s">
        <v>208</v>
      </c>
      <c r="B183" s="3">
        <v>12401</v>
      </c>
    </row>
    <row r="184" spans="1:2" x14ac:dyDescent="0.25">
      <c r="A184" s="2" t="s">
        <v>209</v>
      </c>
      <c r="B184" s="4" t="s">
        <v>530</v>
      </c>
    </row>
    <row r="185" spans="1:2" x14ac:dyDescent="0.25">
      <c r="A185" s="2" t="s">
        <v>210</v>
      </c>
      <c r="B185" s="4" t="s">
        <v>531</v>
      </c>
    </row>
    <row r="186" spans="1:2" x14ac:dyDescent="0.25">
      <c r="A186" s="2" t="s">
        <v>211</v>
      </c>
      <c r="B186" s="4" t="s">
        <v>532</v>
      </c>
    </row>
    <row r="187" spans="1:2" x14ac:dyDescent="0.25">
      <c r="A187" s="2" t="s">
        <v>212</v>
      </c>
      <c r="B187" s="4" t="s">
        <v>533</v>
      </c>
    </row>
    <row r="188" spans="1:2" x14ac:dyDescent="0.25">
      <c r="A188" s="2" t="s">
        <v>213</v>
      </c>
      <c r="B188" s="4" t="s">
        <v>534</v>
      </c>
    </row>
    <row r="189" spans="1:2" x14ac:dyDescent="0.25">
      <c r="A189" s="2" t="s">
        <v>214</v>
      </c>
      <c r="B189" s="4" t="s">
        <v>535</v>
      </c>
    </row>
    <row r="190" spans="1:2" x14ac:dyDescent="0.25">
      <c r="A190" s="2" t="s">
        <v>215</v>
      </c>
      <c r="B190" s="3">
        <v>13120</v>
      </c>
    </row>
    <row r="191" spans="1:2" x14ac:dyDescent="0.25">
      <c r="A191" s="2" t="s">
        <v>216</v>
      </c>
      <c r="B191" s="3">
        <v>11302</v>
      </c>
    </row>
    <row r="192" spans="1:2" x14ac:dyDescent="0.25">
      <c r="A192" s="2" t="s">
        <v>217</v>
      </c>
      <c r="B192" s="4" t="s">
        <v>536</v>
      </c>
    </row>
    <row r="193" spans="1:2" x14ac:dyDescent="0.25">
      <c r="A193" s="2" t="s">
        <v>218</v>
      </c>
      <c r="B193" s="4" t="s">
        <v>537</v>
      </c>
    </row>
    <row r="194" spans="1:2" x14ac:dyDescent="0.25">
      <c r="A194" s="2" t="s">
        <v>219</v>
      </c>
      <c r="B194" s="4" t="s">
        <v>538</v>
      </c>
    </row>
    <row r="195" spans="1:2" x14ac:dyDescent="0.25">
      <c r="A195" s="2" t="s">
        <v>220</v>
      </c>
      <c r="B195" s="3">
        <v>10301</v>
      </c>
    </row>
    <row r="196" spans="1:2" x14ac:dyDescent="0.25">
      <c r="A196" s="2" t="s">
        <v>221</v>
      </c>
      <c r="B196" s="4" t="s">
        <v>539</v>
      </c>
    </row>
    <row r="197" spans="1:2" x14ac:dyDescent="0.25">
      <c r="A197" s="2" t="s">
        <v>222</v>
      </c>
      <c r="B197" s="3">
        <v>13604</v>
      </c>
    </row>
    <row r="198" spans="1:2" x14ac:dyDescent="0.25">
      <c r="A198" s="2" t="s">
        <v>223</v>
      </c>
      <c r="B198" s="4" t="s">
        <v>540</v>
      </c>
    </row>
    <row r="199" spans="1:2" x14ac:dyDescent="0.25">
      <c r="A199" s="2" t="s">
        <v>224</v>
      </c>
      <c r="B199" s="4" t="s">
        <v>541</v>
      </c>
    </row>
    <row r="200" spans="1:2" x14ac:dyDescent="0.25">
      <c r="A200" s="2" t="s">
        <v>225</v>
      </c>
      <c r="B200" s="3">
        <v>14107</v>
      </c>
    </row>
    <row r="201" spans="1:2" x14ac:dyDescent="0.25">
      <c r="A201" s="2" t="s">
        <v>226</v>
      </c>
      <c r="B201" s="3">
        <v>13404</v>
      </c>
    </row>
    <row r="202" spans="1:2" x14ac:dyDescent="0.25">
      <c r="A202" s="2" t="s">
        <v>227</v>
      </c>
      <c r="B202" s="3">
        <v>10404</v>
      </c>
    </row>
    <row r="203" spans="1:2" x14ac:dyDescent="0.25">
      <c r="A203" s="2" t="s">
        <v>228</v>
      </c>
      <c r="B203" s="4" t="s">
        <v>542</v>
      </c>
    </row>
    <row r="204" spans="1:2" x14ac:dyDescent="0.25">
      <c r="A204" s="2" t="s">
        <v>229</v>
      </c>
      <c r="B204" s="3">
        <v>14108</v>
      </c>
    </row>
    <row r="205" spans="1:2" x14ac:dyDescent="0.25">
      <c r="A205" s="2" t="s">
        <v>230</v>
      </c>
      <c r="B205" s="4" t="s">
        <v>543</v>
      </c>
    </row>
    <row r="206" spans="1:2" x14ac:dyDescent="0.25">
      <c r="A206" s="2" t="s">
        <v>231</v>
      </c>
      <c r="B206" s="4" t="s">
        <v>544</v>
      </c>
    </row>
    <row r="207" spans="1:2" x14ac:dyDescent="0.25">
      <c r="A207" s="2" t="s">
        <v>232</v>
      </c>
      <c r="B207" s="4" t="s">
        <v>545</v>
      </c>
    </row>
    <row r="208" spans="1:2" x14ac:dyDescent="0.25">
      <c r="A208" s="2" t="s">
        <v>233</v>
      </c>
      <c r="B208" s="4" t="s">
        <v>546</v>
      </c>
    </row>
    <row r="209" spans="1:2" x14ac:dyDescent="0.25">
      <c r="A209" s="2" t="s">
        <v>234</v>
      </c>
      <c r="B209" s="3">
        <v>13121</v>
      </c>
    </row>
    <row r="210" spans="1:2" x14ac:dyDescent="0.25">
      <c r="A210" s="2" t="s">
        <v>235</v>
      </c>
      <c r="B210" s="4" t="s">
        <v>547</v>
      </c>
    </row>
    <row r="211" spans="1:2" x14ac:dyDescent="0.25">
      <c r="A211" s="2" t="s">
        <v>236</v>
      </c>
      <c r="B211" s="4" t="s">
        <v>548</v>
      </c>
    </row>
    <row r="212" spans="1:2" x14ac:dyDescent="0.25">
      <c r="A212" s="2" t="s">
        <v>237</v>
      </c>
      <c r="B212" s="4" t="s">
        <v>549</v>
      </c>
    </row>
    <row r="213" spans="1:2" x14ac:dyDescent="0.25">
      <c r="A213" s="2" t="s">
        <v>238</v>
      </c>
      <c r="B213" s="4" t="s">
        <v>550</v>
      </c>
    </row>
    <row r="214" spans="1:2" x14ac:dyDescent="0.25">
      <c r="A214" s="2" t="s">
        <v>239</v>
      </c>
      <c r="B214" s="4" t="s">
        <v>551</v>
      </c>
    </row>
    <row r="215" spans="1:2" x14ac:dyDescent="0.25">
      <c r="A215" s="2" t="s">
        <v>240</v>
      </c>
      <c r="B215" s="3">
        <v>13605</v>
      </c>
    </row>
    <row r="216" spans="1:2" x14ac:dyDescent="0.25">
      <c r="A216" s="2" t="s">
        <v>241</v>
      </c>
      <c r="B216" s="3">
        <v>13122</v>
      </c>
    </row>
    <row r="217" spans="1:2" x14ac:dyDescent="0.25">
      <c r="A217" s="2" t="s">
        <v>242</v>
      </c>
      <c r="B217" s="4" t="s">
        <v>552</v>
      </c>
    </row>
    <row r="218" spans="1:2" x14ac:dyDescent="0.25">
      <c r="A218" s="2" t="s">
        <v>243</v>
      </c>
      <c r="B218" s="4" t="s">
        <v>553</v>
      </c>
    </row>
    <row r="219" spans="1:2" x14ac:dyDescent="0.25">
      <c r="A219" s="2" t="s">
        <v>244</v>
      </c>
      <c r="B219" s="4" t="s">
        <v>554</v>
      </c>
    </row>
    <row r="220" spans="1:2" x14ac:dyDescent="0.25">
      <c r="A220" s="2" t="s">
        <v>245</v>
      </c>
      <c r="B220" s="4" t="s">
        <v>555</v>
      </c>
    </row>
    <row r="221" spans="1:2" x14ac:dyDescent="0.25">
      <c r="A221" s="2" t="s">
        <v>246</v>
      </c>
      <c r="B221" s="4" t="s">
        <v>556</v>
      </c>
    </row>
    <row r="222" spans="1:2" x14ac:dyDescent="0.25">
      <c r="A222" s="2" t="s">
        <v>247</v>
      </c>
      <c r="B222" s="4" t="s">
        <v>557</v>
      </c>
    </row>
    <row r="223" spans="1:2" x14ac:dyDescent="0.25">
      <c r="A223" s="2" t="s">
        <v>248</v>
      </c>
      <c r="B223" s="4" t="s">
        <v>558</v>
      </c>
    </row>
    <row r="224" spans="1:2" x14ac:dyDescent="0.25">
      <c r="A224" s="2" t="s">
        <v>249</v>
      </c>
      <c r="B224" s="4" t="s">
        <v>559</v>
      </c>
    </row>
    <row r="225" spans="1:2" x14ac:dyDescent="0.25">
      <c r="A225" s="2" t="s">
        <v>250</v>
      </c>
      <c r="B225" s="3">
        <v>13202</v>
      </c>
    </row>
    <row r="226" spans="1:2" x14ac:dyDescent="0.25">
      <c r="A226" s="2" t="s">
        <v>251</v>
      </c>
      <c r="B226" s="4" t="s">
        <v>560</v>
      </c>
    </row>
    <row r="227" spans="1:2" x14ac:dyDescent="0.25">
      <c r="A227" s="2" t="s">
        <v>252</v>
      </c>
      <c r="B227" s="4" t="s">
        <v>561</v>
      </c>
    </row>
    <row r="228" spans="1:2" x14ac:dyDescent="0.25">
      <c r="A228" s="2" t="s">
        <v>253</v>
      </c>
      <c r="B228" s="4" t="s">
        <v>562</v>
      </c>
    </row>
    <row r="229" spans="1:2" x14ac:dyDescent="0.25">
      <c r="A229" s="2" t="s">
        <v>254</v>
      </c>
      <c r="B229" s="3">
        <v>12301</v>
      </c>
    </row>
    <row r="230" spans="1:2" x14ac:dyDescent="0.25">
      <c r="A230" s="2" t="s">
        <v>255</v>
      </c>
      <c r="B230" s="4" t="s">
        <v>563</v>
      </c>
    </row>
    <row r="231" spans="1:2" x14ac:dyDescent="0.25">
      <c r="A231" s="2" t="s">
        <v>256</v>
      </c>
      <c r="B231" s="3">
        <v>12302</v>
      </c>
    </row>
    <row r="232" spans="1:2" x14ac:dyDescent="0.25">
      <c r="A232" s="2" t="s">
        <v>257</v>
      </c>
      <c r="B232" s="3">
        <v>13123</v>
      </c>
    </row>
    <row r="233" spans="1:2" x14ac:dyDescent="0.25">
      <c r="A233" s="2" t="s">
        <v>258</v>
      </c>
      <c r="B233" s="4" t="s">
        <v>564</v>
      </c>
    </row>
    <row r="234" spans="1:2" x14ac:dyDescent="0.25">
      <c r="A234" s="2" t="s">
        <v>259</v>
      </c>
      <c r="B234" s="4" t="s">
        <v>565</v>
      </c>
    </row>
    <row r="235" spans="1:2" x14ac:dyDescent="0.25">
      <c r="A235" s="2" t="s">
        <v>260</v>
      </c>
      <c r="B235" s="3">
        <v>13124</v>
      </c>
    </row>
    <row r="236" spans="1:2" x14ac:dyDescent="0.25">
      <c r="A236" s="2" t="s">
        <v>2</v>
      </c>
      <c r="B236" s="3">
        <v>13201</v>
      </c>
    </row>
    <row r="237" spans="1:2" x14ac:dyDescent="0.25">
      <c r="A237" s="2" t="s">
        <v>261</v>
      </c>
      <c r="B237" s="3">
        <v>10101</v>
      </c>
    </row>
    <row r="238" spans="1:2" x14ac:dyDescent="0.25">
      <c r="A238" s="2" t="s">
        <v>262</v>
      </c>
      <c r="B238" s="3">
        <v>10302</v>
      </c>
    </row>
    <row r="239" spans="1:2" x14ac:dyDescent="0.25">
      <c r="A239" s="2" t="s">
        <v>263</v>
      </c>
      <c r="B239" s="3">
        <v>10109</v>
      </c>
    </row>
    <row r="240" spans="1:2" x14ac:dyDescent="0.25">
      <c r="A240" s="2" t="s">
        <v>264</v>
      </c>
      <c r="B240" s="4" t="s">
        <v>566</v>
      </c>
    </row>
    <row r="241" spans="1:2" x14ac:dyDescent="0.25">
      <c r="A241" s="2" t="s">
        <v>265</v>
      </c>
      <c r="B241" s="4" t="s">
        <v>567</v>
      </c>
    </row>
    <row r="242" spans="1:2" x14ac:dyDescent="0.25">
      <c r="A242" s="2" t="s">
        <v>266</v>
      </c>
      <c r="B242" s="3">
        <v>12101</v>
      </c>
    </row>
    <row r="243" spans="1:2" x14ac:dyDescent="0.25">
      <c r="A243" s="2" t="s">
        <v>267</v>
      </c>
      <c r="B243" s="3">
        <v>10206</v>
      </c>
    </row>
    <row r="244" spans="1:2" x14ac:dyDescent="0.25">
      <c r="A244" s="2" t="s">
        <v>268</v>
      </c>
      <c r="B244" s="4" t="s">
        <v>568</v>
      </c>
    </row>
    <row r="245" spans="1:2" x14ac:dyDescent="0.25">
      <c r="A245" s="2" t="s">
        <v>269</v>
      </c>
      <c r="B245" s="3">
        <v>10303</v>
      </c>
    </row>
    <row r="246" spans="1:2" x14ac:dyDescent="0.25">
      <c r="A246" s="2" t="s">
        <v>270</v>
      </c>
      <c r="B246" s="4" t="s">
        <v>569</v>
      </c>
    </row>
    <row r="247" spans="1:2" x14ac:dyDescent="0.25">
      <c r="A247" s="2" t="s">
        <v>271</v>
      </c>
      <c r="B247" s="3">
        <v>15201</v>
      </c>
    </row>
    <row r="248" spans="1:2" x14ac:dyDescent="0.25">
      <c r="A248" s="2" t="s">
        <v>272</v>
      </c>
      <c r="B248" s="3">
        <v>10304</v>
      </c>
    </row>
    <row r="249" spans="1:2" x14ac:dyDescent="0.25">
      <c r="A249" s="2" t="s">
        <v>273</v>
      </c>
      <c r="B249" s="3">
        <v>10207</v>
      </c>
    </row>
    <row r="250" spans="1:2" x14ac:dyDescent="0.25">
      <c r="A250" s="2" t="s">
        <v>274</v>
      </c>
      <c r="B250" s="3">
        <v>10208</v>
      </c>
    </row>
    <row r="251" spans="1:2" x14ac:dyDescent="0.25">
      <c r="A251" s="2" t="s">
        <v>275</v>
      </c>
      <c r="B251" s="3">
        <v>10209</v>
      </c>
    </row>
    <row r="252" spans="1:2" x14ac:dyDescent="0.25">
      <c r="A252" s="2" t="s">
        <v>276</v>
      </c>
      <c r="B252" s="4" t="s">
        <v>570</v>
      </c>
    </row>
    <row r="253" spans="1:2" x14ac:dyDescent="0.25">
      <c r="A253" s="2" t="s">
        <v>277</v>
      </c>
      <c r="B253" s="3">
        <v>13125</v>
      </c>
    </row>
    <row r="254" spans="1:2" x14ac:dyDescent="0.25">
      <c r="A254" s="2" t="s">
        <v>278</v>
      </c>
      <c r="B254" s="4" t="s">
        <v>571</v>
      </c>
    </row>
    <row r="255" spans="1:2" x14ac:dyDescent="0.25">
      <c r="A255" s="2" t="s">
        <v>279</v>
      </c>
      <c r="B255" s="4" t="s">
        <v>572</v>
      </c>
    </row>
    <row r="256" spans="1:2" x14ac:dyDescent="0.25">
      <c r="A256" s="2" t="s">
        <v>280</v>
      </c>
      <c r="B256" s="4" t="s">
        <v>573</v>
      </c>
    </row>
    <row r="257" spans="1:2" x14ac:dyDescent="0.25">
      <c r="A257" s="2" t="s">
        <v>281</v>
      </c>
      <c r="B257" s="4" t="s">
        <v>574</v>
      </c>
    </row>
    <row r="258" spans="1:2" x14ac:dyDescent="0.25">
      <c r="A258" s="2" t="s">
        <v>282</v>
      </c>
      <c r="B258" s="3">
        <v>10210</v>
      </c>
    </row>
    <row r="259" spans="1:2" x14ac:dyDescent="0.25">
      <c r="A259" s="2" t="s">
        <v>283</v>
      </c>
      <c r="B259" s="4" t="s">
        <v>575</v>
      </c>
    </row>
    <row r="260" spans="1:2" x14ac:dyDescent="0.25">
      <c r="A260" s="2" t="s">
        <v>284</v>
      </c>
      <c r="B260" s="3">
        <v>13126</v>
      </c>
    </row>
    <row r="261" spans="1:2" x14ac:dyDescent="0.25">
      <c r="A261" s="2" t="s">
        <v>285</v>
      </c>
      <c r="B261" s="4" t="s">
        <v>576</v>
      </c>
    </row>
    <row r="262" spans="1:2" x14ac:dyDescent="0.25">
      <c r="A262" s="2" t="s">
        <v>286</v>
      </c>
      <c r="B262" s="4" t="s">
        <v>577</v>
      </c>
    </row>
    <row r="263" spans="1:2" x14ac:dyDescent="0.25">
      <c r="A263" s="2" t="s">
        <v>287</v>
      </c>
      <c r="B263" s="4" t="s">
        <v>578</v>
      </c>
    </row>
    <row r="264" spans="1:2" x14ac:dyDescent="0.25">
      <c r="A264" s="2" t="s">
        <v>288</v>
      </c>
      <c r="B264" s="4" t="s">
        <v>579</v>
      </c>
    </row>
    <row r="265" spans="1:2" x14ac:dyDescent="0.25">
      <c r="A265" s="2" t="s">
        <v>289</v>
      </c>
      <c r="B265" s="4" t="s">
        <v>580</v>
      </c>
    </row>
    <row r="266" spans="1:2" x14ac:dyDescent="0.25">
      <c r="A266" s="2" t="s">
        <v>290</v>
      </c>
      <c r="B266" s="3">
        <v>13127</v>
      </c>
    </row>
    <row r="267" spans="1:2" x14ac:dyDescent="0.25">
      <c r="A267" s="2" t="s">
        <v>291</v>
      </c>
      <c r="B267" s="4" t="s">
        <v>581</v>
      </c>
    </row>
    <row r="268" spans="1:2" x14ac:dyDescent="0.25">
      <c r="A268" s="2" t="s">
        <v>292</v>
      </c>
      <c r="B268" s="3">
        <v>13128</v>
      </c>
    </row>
    <row r="269" spans="1:2" x14ac:dyDescent="0.25">
      <c r="A269" s="2" t="s">
        <v>293</v>
      </c>
      <c r="B269" s="4" t="s">
        <v>582</v>
      </c>
    </row>
    <row r="270" spans="1:2" x14ac:dyDescent="0.25">
      <c r="A270" s="2" t="s">
        <v>294</v>
      </c>
      <c r="B270" s="4" t="s">
        <v>583</v>
      </c>
    </row>
    <row r="271" spans="1:2" x14ac:dyDescent="0.25">
      <c r="A271" s="2" t="s">
        <v>295</v>
      </c>
      <c r="B271" s="4" t="s">
        <v>584</v>
      </c>
    </row>
    <row r="272" spans="1:2" x14ac:dyDescent="0.25">
      <c r="A272" s="2" t="s">
        <v>296</v>
      </c>
      <c r="B272" s="4" t="s">
        <v>585</v>
      </c>
    </row>
    <row r="273" spans="1:2" x14ac:dyDescent="0.25">
      <c r="A273" s="2" t="s">
        <v>297</v>
      </c>
      <c r="B273" s="3">
        <v>14204</v>
      </c>
    </row>
    <row r="274" spans="1:2" x14ac:dyDescent="0.25">
      <c r="A274" s="2" t="s">
        <v>298</v>
      </c>
      <c r="B274" s="4" t="s">
        <v>586</v>
      </c>
    </row>
    <row r="275" spans="1:2" x14ac:dyDescent="0.25">
      <c r="A275" s="2" t="s">
        <v>299</v>
      </c>
      <c r="B275" s="4" t="s">
        <v>587</v>
      </c>
    </row>
    <row r="276" spans="1:2" x14ac:dyDescent="0.25">
      <c r="A276" s="2" t="s">
        <v>300</v>
      </c>
      <c r="B276" s="3">
        <v>11402</v>
      </c>
    </row>
    <row r="277" spans="1:2" x14ac:dyDescent="0.25">
      <c r="A277" s="2" t="s">
        <v>301</v>
      </c>
      <c r="B277" s="3">
        <v>10305</v>
      </c>
    </row>
    <row r="278" spans="1:2" x14ac:dyDescent="0.25">
      <c r="A278" s="2" t="s">
        <v>302</v>
      </c>
      <c r="B278" s="3">
        <v>12103</v>
      </c>
    </row>
    <row r="279" spans="1:2" x14ac:dyDescent="0.25">
      <c r="A279" s="2" t="s">
        <v>303</v>
      </c>
      <c r="B279" s="4" t="s">
        <v>588</v>
      </c>
    </row>
    <row r="280" spans="1:2" x14ac:dyDescent="0.25">
      <c r="A280" s="2" t="s">
        <v>304</v>
      </c>
      <c r="B280" s="4" t="s">
        <v>589</v>
      </c>
    </row>
    <row r="281" spans="1:2" x14ac:dyDescent="0.25">
      <c r="A281" s="2" t="s">
        <v>305</v>
      </c>
      <c r="B281" s="4" t="s">
        <v>590</v>
      </c>
    </row>
    <row r="282" spans="1:2" x14ac:dyDescent="0.25">
      <c r="A282" s="2" t="s">
        <v>306</v>
      </c>
      <c r="B282" s="4" t="s">
        <v>591</v>
      </c>
    </row>
    <row r="283" spans="1:2" x14ac:dyDescent="0.25">
      <c r="A283" s="2" t="s">
        <v>307</v>
      </c>
      <c r="B283" s="4" t="s">
        <v>592</v>
      </c>
    </row>
    <row r="284" spans="1:2" x14ac:dyDescent="0.25">
      <c r="A284" s="2" t="s">
        <v>308</v>
      </c>
      <c r="B284" s="3">
        <v>13401</v>
      </c>
    </row>
    <row r="285" spans="1:2" x14ac:dyDescent="0.25">
      <c r="A285" s="2" t="s">
        <v>309</v>
      </c>
      <c r="B285" s="4" t="s">
        <v>593</v>
      </c>
    </row>
    <row r="286" spans="1:2" x14ac:dyDescent="0.25">
      <c r="A286" s="2" t="s">
        <v>310</v>
      </c>
      <c r="B286" s="4" t="s">
        <v>594</v>
      </c>
    </row>
    <row r="287" spans="1:2" x14ac:dyDescent="0.25">
      <c r="A287" s="2" t="s">
        <v>311</v>
      </c>
      <c r="B287" s="4" t="s">
        <v>595</v>
      </c>
    </row>
    <row r="288" spans="1:2" x14ac:dyDescent="0.25">
      <c r="A288" s="2" t="s">
        <v>312</v>
      </c>
      <c r="B288" s="4" t="s">
        <v>596</v>
      </c>
    </row>
    <row r="289" spans="1:2" x14ac:dyDescent="0.25">
      <c r="A289" s="2" t="s">
        <v>313</v>
      </c>
      <c r="B289" s="4" t="s">
        <v>597</v>
      </c>
    </row>
    <row r="290" spans="1:2" x14ac:dyDescent="0.25">
      <c r="A290" s="2" t="s">
        <v>314</v>
      </c>
      <c r="B290" s="4" t="s">
        <v>598</v>
      </c>
    </row>
    <row r="291" spans="1:2" x14ac:dyDescent="0.25">
      <c r="A291" s="2" t="s">
        <v>315</v>
      </c>
      <c r="B291" s="3">
        <v>12104</v>
      </c>
    </row>
    <row r="292" spans="1:2" x14ac:dyDescent="0.25">
      <c r="A292" s="2" t="s">
        <v>316</v>
      </c>
      <c r="B292" s="4" t="s">
        <v>599</v>
      </c>
    </row>
    <row r="293" spans="1:2" x14ac:dyDescent="0.25">
      <c r="A293" s="2" t="s">
        <v>317</v>
      </c>
      <c r="B293" s="4" t="s">
        <v>600</v>
      </c>
    </row>
    <row r="294" spans="1:2" x14ac:dyDescent="0.25">
      <c r="A294" s="2" t="s">
        <v>318</v>
      </c>
      <c r="B294" s="3">
        <v>13129</v>
      </c>
    </row>
    <row r="295" spans="1:2" x14ac:dyDescent="0.25">
      <c r="A295" s="2" t="s">
        <v>319</v>
      </c>
      <c r="B295" s="3">
        <v>13203</v>
      </c>
    </row>
    <row r="296" spans="1:2" x14ac:dyDescent="0.25">
      <c r="A296" s="2" t="s">
        <v>320</v>
      </c>
      <c r="B296" s="3">
        <v>10306</v>
      </c>
    </row>
    <row r="297" spans="1:2" x14ac:dyDescent="0.25">
      <c r="A297" s="2" t="s">
        <v>321</v>
      </c>
      <c r="B297" s="3">
        <v>13130</v>
      </c>
    </row>
    <row r="298" spans="1:2" x14ac:dyDescent="0.25">
      <c r="A298" s="2" t="s">
        <v>322</v>
      </c>
      <c r="B298" s="4" t="s">
        <v>601</v>
      </c>
    </row>
    <row r="299" spans="1:2" x14ac:dyDescent="0.25">
      <c r="A299" s="2" t="s">
        <v>323</v>
      </c>
      <c r="B299" s="3">
        <v>10307</v>
      </c>
    </row>
    <row r="300" spans="1:2" x14ac:dyDescent="0.25">
      <c r="A300" s="2" t="s">
        <v>324</v>
      </c>
      <c r="B300" s="3">
        <v>13505</v>
      </c>
    </row>
    <row r="301" spans="1:2" x14ac:dyDescent="0.25">
      <c r="A301" s="2" t="s">
        <v>325</v>
      </c>
      <c r="B301" s="4" t="s">
        <v>602</v>
      </c>
    </row>
    <row r="302" spans="1:2" x14ac:dyDescent="0.25">
      <c r="A302" s="2" t="s">
        <v>326</v>
      </c>
      <c r="B302" s="4" t="s">
        <v>603</v>
      </c>
    </row>
    <row r="303" spans="1:2" x14ac:dyDescent="0.25">
      <c r="A303" s="2" t="s">
        <v>327</v>
      </c>
      <c r="B303" s="4" t="s">
        <v>604</v>
      </c>
    </row>
    <row r="304" spans="1:2" x14ac:dyDescent="0.25">
      <c r="A304" s="2" t="s">
        <v>328</v>
      </c>
      <c r="B304" s="3">
        <v>13131</v>
      </c>
    </row>
    <row r="305" spans="1:2" x14ac:dyDescent="0.25">
      <c r="A305" s="2" t="s">
        <v>329</v>
      </c>
      <c r="B305" s="4" t="s">
        <v>605</v>
      </c>
    </row>
    <row r="306" spans="1:2" x14ac:dyDescent="0.25">
      <c r="A306" s="2" t="s">
        <v>330</v>
      </c>
      <c r="B306" s="4" t="s">
        <v>606</v>
      </c>
    </row>
    <row r="307" spans="1:2" x14ac:dyDescent="0.25">
      <c r="A307" s="2" t="s">
        <v>331</v>
      </c>
      <c r="B307" s="4" t="s">
        <v>607</v>
      </c>
    </row>
    <row r="308" spans="1:2" x14ac:dyDescent="0.25">
      <c r="A308" s="2" t="s">
        <v>332</v>
      </c>
      <c r="B308" s="4" t="s">
        <v>608</v>
      </c>
    </row>
    <row r="309" spans="1:2" x14ac:dyDescent="0.25">
      <c r="A309" s="2" t="s">
        <v>333</v>
      </c>
      <c r="B309" s="4" t="s">
        <v>609</v>
      </c>
    </row>
    <row r="310" spans="1:2" x14ac:dyDescent="0.25">
      <c r="A310" s="2" t="s">
        <v>334</v>
      </c>
      <c r="B310" s="4" t="s">
        <v>610</v>
      </c>
    </row>
    <row r="311" spans="1:2" x14ac:dyDescent="0.25">
      <c r="A311" s="2" t="s">
        <v>335</v>
      </c>
      <c r="B311" s="3">
        <v>13101</v>
      </c>
    </row>
    <row r="312" spans="1:2" x14ac:dyDescent="0.25">
      <c r="A312" s="2" t="s">
        <v>336</v>
      </c>
      <c r="B312" s="4" t="s">
        <v>611</v>
      </c>
    </row>
    <row r="313" spans="1:2" x14ac:dyDescent="0.25">
      <c r="A313" s="2" t="s">
        <v>337</v>
      </c>
      <c r="B313" s="4" t="s">
        <v>612</v>
      </c>
    </row>
    <row r="314" spans="1:2" x14ac:dyDescent="0.25">
      <c r="A314" s="2" t="s">
        <v>338</v>
      </c>
      <c r="B314" s="3">
        <v>13601</v>
      </c>
    </row>
    <row r="315" spans="1:2" x14ac:dyDescent="0.25">
      <c r="A315" s="2" t="s">
        <v>339</v>
      </c>
      <c r="B315" s="4" t="s">
        <v>613</v>
      </c>
    </row>
    <row r="316" spans="1:2" x14ac:dyDescent="0.25">
      <c r="A316" s="2" t="s">
        <v>340</v>
      </c>
      <c r="B316" s="4" t="s">
        <v>614</v>
      </c>
    </row>
    <row r="317" spans="1:2" x14ac:dyDescent="0.25">
      <c r="A317" s="2" t="s">
        <v>341</v>
      </c>
      <c r="B317" s="4" t="s">
        <v>615</v>
      </c>
    </row>
    <row r="318" spans="1:2" x14ac:dyDescent="0.25">
      <c r="A318" s="2" t="s">
        <v>342</v>
      </c>
      <c r="B318" s="4" t="s">
        <v>616</v>
      </c>
    </row>
    <row r="319" spans="1:2" x14ac:dyDescent="0.25">
      <c r="A319" s="2" t="s">
        <v>343</v>
      </c>
      <c r="B319" s="4" t="s">
        <v>617</v>
      </c>
    </row>
    <row r="320" spans="1:2" x14ac:dyDescent="0.25">
      <c r="A320" s="2" t="s">
        <v>344</v>
      </c>
      <c r="B320" s="4" t="s">
        <v>618</v>
      </c>
    </row>
    <row r="321" spans="1:2" x14ac:dyDescent="0.25">
      <c r="A321" s="2" t="s">
        <v>345</v>
      </c>
      <c r="B321" s="4" t="s">
        <v>619</v>
      </c>
    </row>
    <row r="322" spans="1:2" x14ac:dyDescent="0.25">
      <c r="A322" s="2" t="s">
        <v>346</v>
      </c>
      <c r="B322" s="3">
        <v>13303</v>
      </c>
    </row>
    <row r="323" spans="1:2" x14ac:dyDescent="0.25">
      <c r="A323" s="2" t="s">
        <v>347</v>
      </c>
      <c r="B323" s="3">
        <v>12303</v>
      </c>
    </row>
    <row r="324" spans="1:2" x14ac:dyDescent="0.25">
      <c r="A324" s="2" t="s">
        <v>348</v>
      </c>
      <c r="B324" s="4" t="s">
        <v>620</v>
      </c>
    </row>
    <row r="325" spans="1:2" x14ac:dyDescent="0.25">
      <c r="A325" s="2" t="s">
        <v>349</v>
      </c>
      <c r="B325" s="4" t="s">
        <v>621</v>
      </c>
    </row>
    <row r="326" spans="1:2" x14ac:dyDescent="0.25">
      <c r="A326" s="2" t="s">
        <v>350</v>
      </c>
      <c r="B326" s="4" t="s">
        <v>622</v>
      </c>
    </row>
    <row r="327" spans="1:2" x14ac:dyDescent="0.25">
      <c r="A327" s="2" t="s">
        <v>351</v>
      </c>
      <c r="B327" s="4" t="s">
        <v>623</v>
      </c>
    </row>
    <row r="328" spans="1:2" x14ac:dyDescent="0.25">
      <c r="A328" s="2" t="s">
        <v>352</v>
      </c>
      <c r="B328" s="3">
        <v>12402</v>
      </c>
    </row>
    <row r="329" spans="1:2" x14ac:dyDescent="0.25">
      <c r="A329" s="2" t="s">
        <v>353</v>
      </c>
      <c r="B329" s="3">
        <v>11303</v>
      </c>
    </row>
    <row r="330" spans="1:2" x14ac:dyDescent="0.25">
      <c r="A330" s="2" t="s">
        <v>354</v>
      </c>
      <c r="B330" s="4" t="s">
        <v>624</v>
      </c>
    </row>
    <row r="331" spans="1:2" x14ac:dyDescent="0.25">
      <c r="A331" s="2" t="s">
        <v>355</v>
      </c>
      <c r="B331" s="4" t="s">
        <v>625</v>
      </c>
    </row>
    <row r="332" spans="1:2" x14ac:dyDescent="0.25">
      <c r="A332" s="2" t="s">
        <v>356</v>
      </c>
      <c r="B332" s="4" t="s">
        <v>626</v>
      </c>
    </row>
    <row r="333" spans="1:2" x14ac:dyDescent="0.25">
      <c r="A333" s="2" t="s">
        <v>357</v>
      </c>
      <c r="B333" s="3">
        <v>14101</v>
      </c>
    </row>
    <row r="334" spans="1:2" x14ac:dyDescent="0.25">
      <c r="A334" s="2" t="s">
        <v>358</v>
      </c>
      <c r="B334" s="4" t="s">
        <v>627</v>
      </c>
    </row>
    <row r="335" spans="1:2" x14ac:dyDescent="0.25">
      <c r="A335" s="2" t="s">
        <v>359</v>
      </c>
      <c r="B335" s="4" t="s">
        <v>628</v>
      </c>
    </row>
    <row r="336" spans="1:2" x14ac:dyDescent="0.25">
      <c r="A336" s="2" t="s">
        <v>360</v>
      </c>
      <c r="B336" s="4" t="s">
        <v>629</v>
      </c>
    </row>
    <row r="337" spans="1:2" x14ac:dyDescent="0.25">
      <c r="A337" s="2" t="s">
        <v>361</v>
      </c>
      <c r="B337" s="4" t="s">
        <v>630</v>
      </c>
    </row>
    <row r="338" spans="1:2" x14ac:dyDescent="0.25">
      <c r="A338" s="2" t="s">
        <v>362</v>
      </c>
      <c r="B338" s="4" t="s">
        <v>631</v>
      </c>
    </row>
    <row r="339" spans="1:2" x14ac:dyDescent="0.25">
      <c r="A339" s="2" t="s">
        <v>363</v>
      </c>
      <c r="B339" s="4" t="s">
        <v>632</v>
      </c>
    </row>
    <row r="340" spans="1:2" x14ac:dyDescent="0.25">
      <c r="A340" s="2" t="s">
        <v>364</v>
      </c>
      <c r="B340" s="4" t="s">
        <v>633</v>
      </c>
    </row>
    <row r="341" spans="1:2" x14ac:dyDescent="0.25">
      <c r="A341" s="2" t="s">
        <v>365</v>
      </c>
      <c r="B341" s="4" t="s">
        <v>634</v>
      </c>
    </row>
    <row r="342" spans="1:2" x14ac:dyDescent="0.25">
      <c r="A342" s="2" t="s">
        <v>366</v>
      </c>
      <c r="B342" s="4" t="s">
        <v>635</v>
      </c>
    </row>
    <row r="343" spans="1:2" x14ac:dyDescent="0.25">
      <c r="A343" s="2" t="s">
        <v>367</v>
      </c>
      <c r="B343" s="4" t="s">
        <v>636</v>
      </c>
    </row>
    <row r="344" spans="1:2" x14ac:dyDescent="0.25">
      <c r="A344" s="2" t="s">
        <v>368</v>
      </c>
      <c r="B344" s="3">
        <v>13132</v>
      </c>
    </row>
    <row r="345" spans="1:2" x14ac:dyDescent="0.25">
      <c r="A345" s="2" t="s">
        <v>369</v>
      </c>
      <c r="B345" s="4" t="s">
        <v>637</v>
      </c>
    </row>
    <row r="346" spans="1:2" x14ac:dyDescent="0.25">
      <c r="A346" s="2" t="s">
        <v>370</v>
      </c>
      <c r="B346" s="4" t="s">
        <v>638</v>
      </c>
    </row>
    <row r="347" spans="1:2" x14ac:dyDescent="0.25">
      <c r="A347" s="2" t="s">
        <v>371</v>
      </c>
      <c r="B347" s="4" t="s">
        <v>639</v>
      </c>
    </row>
    <row r="348" spans="1:2" x14ac:dyDescent="0.25">
      <c r="A348" s="2" t="s">
        <v>372</v>
      </c>
      <c r="B348" s="4" t="s">
        <v>640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3531D39CBC02DC4BA1ABB2F1336AE2C1" ma:contentTypeVersion="1" ma:contentTypeDescription="Crear nuevo documento." ma:contentTypeScope="" ma:versionID="d50f64fbd96db9164dc6487aa1ce8ae3">
  <xsd:schema xmlns:xsd="http://www.w3.org/2001/XMLSchema" xmlns:xs="http://www.w3.org/2001/XMLSchema" xmlns:p="http://schemas.microsoft.com/office/2006/metadata/properties" xmlns:ns2="b596f66d-9fcd-47c4-9e6e-6dd40f45329f" targetNamespace="http://schemas.microsoft.com/office/2006/metadata/properties" ma:root="true" ma:fieldsID="d4e802a798b312ab0ff1118b1282b90a" ns2:_="">
    <xsd:import namespace="b596f66d-9fcd-47c4-9e6e-6dd40f45329f"/>
    <xsd:element name="properties">
      <xsd:complexType>
        <xsd:sequence>
          <xsd:element name="documentManagement">
            <xsd:complexType>
              <xsd:all>
                <xsd:element ref="ns2:Ord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596f66d-9fcd-47c4-9e6e-6dd40f45329f" elementFormDefault="qualified">
    <xsd:import namespace="http://schemas.microsoft.com/office/2006/documentManagement/types"/>
    <xsd:import namespace="http://schemas.microsoft.com/office/infopath/2007/PartnerControls"/>
    <xsd:element name="Orden" ma:index="8" nillable="true" ma:displayName="Orden" ma:internalName="Orden">
      <xsd:simpleType>
        <xsd:restriction base="dms:Number"/>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rden xmlns="b596f66d-9fcd-47c4-9e6e-6dd40f45329f" xsi:nil="true"/>
  </documentManagement>
</p:properties>
</file>

<file path=customXml/item4.xml>��< ? x m l   v e r s i o n = " 1 . 0 "   e n c o d i n g = " u t f - 1 6 " ? > < W o r k b o o k S t a t e   x m l n s : i = " h t t p : / / w w w . w 3 . o r g / 2 0 0 1 / X M L S c h e m a - i n s t a n c e "   x m l n s = " h t t p : / / s c h e m a s . m i c r o s o f t . c o m / P o w e r B I A d d I n " > < L a s t P r o v i d e d R a n g e N a m e I d > 0 < / L a s t P r o v i d e d R a n g e N a m e I d > < L a s t U s e d G r o u p O b j e c t I d > < / L a s t U s e d G r o u p O b j e c t I d > < T i l e s L i s t > < T i l e s / > < / T i l e s L i s t > < / W o r k b o o k S t a t e > 
</file>

<file path=customXml/itemProps1.xml><?xml version="1.0" encoding="utf-8"?>
<ds:datastoreItem xmlns:ds="http://schemas.openxmlformats.org/officeDocument/2006/customXml" ds:itemID="{AF45D30B-3D9C-4328-AC61-998CD4D6D38F}"/>
</file>

<file path=customXml/itemProps2.xml><?xml version="1.0" encoding="utf-8"?>
<ds:datastoreItem xmlns:ds="http://schemas.openxmlformats.org/officeDocument/2006/customXml" ds:itemID="{67D016C8-0CF5-4946-96B9-4F1B665C5666}"/>
</file>

<file path=customXml/itemProps3.xml><?xml version="1.0" encoding="utf-8"?>
<ds:datastoreItem xmlns:ds="http://schemas.openxmlformats.org/officeDocument/2006/customXml" ds:itemID="{E6485FF5-2791-408D-937B-1C8FF067BEAD}"/>
</file>

<file path=customXml/itemProps4.xml><?xml version="1.0" encoding="utf-8"?>
<ds:datastoreItem xmlns:ds="http://schemas.openxmlformats.org/officeDocument/2006/customXml" ds:itemID="{974EA403-5C9F-45E5-A2E6-DB2357B33F0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10</vt:i4>
      </vt:variant>
    </vt:vector>
  </HeadingPairs>
  <TitlesOfParts>
    <vt:vector size="10" baseType="lpstr">
      <vt:lpstr>Instructivo</vt:lpstr>
      <vt:lpstr>Logica IP</vt:lpstr>
      <vt:lpstr>CopiaReco</vt:lpstr>
      <vt:lpstr>LISTA DE VERIFICACION</vt:lpstr>
      <vt:lpstr>CopiaLV</vt:lpstr>
      <vt:lpstr>Recomendaciones</vt:lpstr>
      <vt:lpstr>NO Aplica</vt:lpstr>
      <vt:lpstr>Grafico</vt:lpstr>
      <vt:lpstr>Hoja1</vt:lpstr>
      <vt:lpstr>Doc_51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Plaguicidas</dc:title>
  <dc:creator>González Silva, Carlos A.</dc:creator>
  <cp:lastModifiedBy>la fabrica imaginaria</cp:lastModifiedBy>
  <cp:lastPrinted>2020-11-25T00:13:35Z</cp:lastPrinted>
  <dcterms:created xsi:type="dcterms:W3CDTF">2006-09-16T00:00:00Z</dcterms:created>
  <dcterms:modified xsi:type="dcterms:W3CDTF">2021-01-27T20:54:37Z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0x0101003531D39CBC02DC4BA1ABB2F1336AE2C1</vt:lpwstr>
  </property>
  <property fmtid="{D5CDD505-2E9C-101B-9397-08002B2CF9AE}" pid="3" name="_dlc_DocIdItemGuid">
    <vt:lpwstr>25ece1a9-23af-4e4d-8ed2-7ee3254a9e55</vt:lpwstr>
  </property>
</Properties>
</file>